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tacoes_e_Pagadoria\Instrumentalizacao\Contratações\Processos 2018\0000057.2018\"/>
    </mc:Choice>
  </mc:AlternateContent>
  <bookViews>
    <workbookView xWindow="0" yWindow="0" windowWidth="16380" windowHeight="8190" tabRatio="847"/>
  </bookViews>
  <sheets>
    <sheet name="ANEXO I-Porto Alegre e Sede" sheetId="5" r:id="rId1"/>
    <sheet name="ANEXO II-ED.SEDE e PRÉDIOS ADM." sheetId="8" r:id="rId2"/>
    <sheet name="TOTAL GERAL DO PROCESSO " sheetId="7" r:id="rId3"/>
  </sheets>
  <externalReferences>
    <externalReference r:id="rId4"/>
  </externalReferences>
  <definedNames>
    <definedName name="_1Sem_nome">#REF!</definedName>
    <definedName name="_xlnm._FilterDatabase" localSheetId="0" hidden="1">'ANEXO I-Porto Alegre e Sede'!$A$19:$K$163</definedName>
    <definedName name="_xlnm.Print_Area" localSheetId="1">'ANEXO II-ED.SEDE e PRÉDIOS ADM.'!$A$1:$O$79</definedName>
    <definedName name="_xlnm.Print_Area" localSheetId="0">'ANEXO I-Porto Alegre e Sede'!$A$1:$K$202</definedName>
    <definedName name="GRDEPOA10H">'[1]GPOA Norte e Sul'!$G$166</definedName>
    <definedName name="GRDEPOA12H">'[1]GPOA Norte e Sul'!$H$166</definedName>
    <definedName name="GRDEPOA24H">'[1]GPOA Norte e Sul'!$I$166</definedName>
    <definedName name="GRDEPOA6H">'[1]GPOA Norte e Sul'!$D$166</definedName>
    <definedName name="GRDEPOA8H">'[1]GPOA Norte e Sul'!$E$166</definedName>
    <definedName name="GRDEPOA9H">'[1]GPOA Norte e Sul'!$F$166</definedName>
  </definedNames>
  <calcPr calcId="162913"/>
</workbook>
</file>

<file path=xl/calcChain.xml><?xml version="1.0" encoding="utf-8"?>
<calcChain xmlns="http://schemas.openxmlformats.org/spreadsheetml/2006/main">
  <c r="D151" i="5" l="1"/>
  <c r="E151" i="5"/>
  <c r="F151" i="5"/>
  <c r="G151" i="5"/>
  <c r="H151" i="5"/>
  <c r="C151" i="5"/>
  <c r="I157" i="5" l="1"/>
  <c r="I86" i="5" l="1"/>
  <c r="L20" i="8" l="1"/>
  <c r="I21" i="5" l="1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20" i="5"/>
  <c r="K26" i="8"/>
  <c r="L18" i="8" l="1"/>
  <c r="L19" i="8"/>
  <c r="L21" i="8"/>
  <c r="L22" i="8"/>
  <c r="L23" i="8"/>
  <c r="L24" i="8"/>
  <c r="L25" i="8"/>
  <c r="M43" i="8"/>
  <c r="K27" i="8"/>
  <c r="K28" i="8" s="1"/>
  <c r="K29" i="8" s="1"/>
  <c r="D152" i="5"/>
  <c r="D153" i="5" s="1"/>
  <c r="D154" i="5" s="1"/>
  <c r="F152" i="5"/>
  <c r="F153" i="5" s="1"/>
  <c r="F154" i="5" s="1"/>
  <c r="I156" i="5"/>
  <c r="E166" i="5"/>
  <c r="E165" i="5"/>
  <c r="L32" i="8"/>
  <c r="L31" i="8"/>
  <c r="J27" i="8"/>
  <c r="J28" i="8" s="1"/>
  <c r="J29" i="8" s="1"/>
  <c r="I27" i="8"/>
  <c r="I28" i="8" s="1"/>
  <c r="I29" i="8" s="1"/>
  <c r="H27" i="8"/>
  <c r="H28" i="8" s="1"/>
  <c r="H29" i="8" s="1"/>
  <c r="G27" i="8"/>
  <c r="G28" i="8" s="1"/>
  <c r="G29" i="8" s="1"/>
  <c r="F27" i="8"/>
  <c r="F28" i="8" s="1"/>
  <c r="F29" i="8" s="1"/>
  <c r="E27" i="8"/>
  <c r="E28" i="8" s="1"/>
  <c r="E29" i="8" s="1"/>
  <c r="D27" i="8"/>
  <c r="D28" i="8" s="1"/>
  <c r="C27" i="8"/>
  <c r="C28" i="8" s="1"/>
  <c r="C29" i="8" s="1"/>
  <c r="J26" i="8"/>
  <c r="L43" i="8" s="1"/>
  <c r="I26" i="8"/>
  <c r="H26" i="8"/>
  <c r="G26" i="8"/>
  <c r="F26" i="8"/>
  <c r="E26" i="8"/>
  <c r="D26" i="8"/>
  <c r="C26" i="8"/>
  <c r="H152" i="5"/>
  <c r="H153" i="5" s="1"/>
  <c r="H154" i="5" s="1"/>
  <c r="G152" i="5"/>
  <c r="G153" i="5" s="1"/>
  <c r="G154" i="5" s="1"/>
  <c r="E152" i="5"/>
  <c r="E153" i="5" s="1"/>
  <c r="E154" i="5" s="1"/>
  <c r="C152" i="5"/>
  <c r="C153" i="5" s="1"/>
  <c r="C154" i="5" s="1"/>
  <c r="I153" i="5" l="1"/>
  <c r="L28" i="8"/>
  <c r="D29" i="8"/>
  <c r="L29" i="8" s="1"/>
  <c r="L33" i="8"/>
  <c r="L27" i="8"/>
  <c r="I158" i="5"/>
  <c r="I152" i="5"/>
  <c r="I154" i="5"/>
  <c r="I159" i="5" l="1"/>
  <c r="B1" i="7" s="1"/>
  <c r="L35" i="8"/>
  <c r="B2" i="7" s="1"/>
  <c r="B3" i="7" l="1"/>
</calcChain>
</file>

<file path=xl/sharedStrings.xml><?xml version="1.0" encoding="utf-8"?>
<sst xmlns="http://schemas.openxmlformats.org/spreadsheetml/2006/main" count="485" uniqueCount="293">
  <si>
    <t>Local</t>
  </si>
  <si>
    <t>Cidade</t>
  </si>
  <si>
    <t>6h</t>
  </si>
  <si>
    <t>8h48min</t>
  </si>
  <si>
    <t>10h</t>
  </si>
  <si>
    <t>12h</t>
  </si>
  <si>
    <t>24h</t>
  </si>
  <si>
    <t>Valor  Mensal por Local (R$)</t>
  </si>
  <si>
    <t>Porto Alegre</t>
  </si>
  <si>
    <t>Canoas</t>
  </si>
  <si>
    <t>Quantidade de Postos por Carga Horária &gt;&gt;&gt;</t>
  </si>
  <si>
    <t>Valor Total por Carga Horária (R$) &gt;&gt;&gt;</t>
  </si>
  <si>
    <t>AGÊNCIA CENTRAL                                                                        Rua Capitão Montanha, 177</t>
  </si>
  <si>
    <t>AG ÁGUAS CLARAS                                           RS 40 KM 29, Rod.Tapir Rocha, 19.567</t>
  </si>
  <si>
    <t>Viamão</t>
  </si>
  <si>
    <t>Alvorada</t>
  </si>
  <si>
    <t>AG BARÃO DO TRIUNFO                                            Rua Cônego José Wiest, 366</t>
  </si>
  <si>
    <t>Barão do Triunfo</t>
  </si>
  <si>
    <t>AG BARRA SHOPPING SUL                                    Av. Diário de Notícias, 300</t>
  </si>
  <si>
    <t>AG BELA VISTA                                              Av. Pres. Vargas, 2446</t>
  </si>
  <si>
    <t>AG BENJAMIN CONSTANT                        Rua Dom Pedro II, 390 Lj. 114</t>
  </si>
  <si>
    <t>AG BOURBON IPIRANGA
Av Ipiranga, 5.200, loja 149</t>
  </si>
  <si>
    <t>Cachoeirinha</t>
  </si>
  <si>
    <t>AG DO VALE CACHOEIRINHA
Av Gal.Flores da Cunha,3820-lj 02</t>
  </si>
  <si>
    <t>Eldorado do Sul</t>
  </si>
  <si>
    <t>Gravataí</t>
  </si>
  <si>
    <t>Guaíba</t>
  </si>
  <si>
    <t>AG MATHIAS VELHO                                                               Av. Rio Grande do Sul, 1509</t>
  </si>
  <si>
    <t>AG. NITERÓI CANOAS
Rua Marechal Rondon, 234</t>
  </si>
  <si>
    <t>Nova Santa Rita</t>
  </si>
  <si>
    <t>AG OTÁVIO ROCHA                                      Rua Vig. José Inácio, 395</t>
  </si>
  <si>
    <t>PA BRIGADA MILITAR - ACADEMIA                                                   Av. Cel. Aparício Borges, 2001</t>
  </si>
  <si>
    <t>Glorinha</t>
  </si>
  <si>
    <t xml:space="preserve">AG BAIRRO VILA NOVA                                             Av. Rodrigues da Fonseca, 1519                             </t>
  </si>
  <si>
    <t xml:space="preserve">AG RUA DA LADEIRA                                             Rua General Câmara, 238 </t>
  </si>
  <si>
    <t>9h</t>
  </si>
  <si>
    <t>DADOS DA PROPONENTE:</t>
  </si>
  <si>
    <t>1. Razão Social:</t>
  </si>
  <si>
    <t>2. Endereço:</t>
  </si>
  <si>
    <t>3. Telefones:</t>
  </si>
  <si>
    <t>4. E-mail Comercial:</t>
  </si>
  <si>
    <t>5. E-mail Operacional:</t>
  </si>
  <si>
    <t>6. Representante Legal/Contato:</t>
  </si>
  <si>
    <t>Data:</t>
  </si>
  <si>
    <t>Valor Total para 24 Meses :</t>
  </si>
  <si>
    <t>A LICITANTE DEVERÁ INFORMAR, PARA A BASE DE CÁLCULOS DO BANRISUL, O VALOR ESTIMADO PARA CADA TIPO DE POSTO E HORA ADICIONAL, CONFORME OBSERVADO NO ITEM 2, ABAIXO:</t>
  </si>
  <si>
    <t>VALOR UNITÁRIO DE CADA CARGA HORÁRIA</t>
  </si>
  <si>
    <t>TIPO A</t>
  </si>
  <si>
    <t>TIPO B</t>
  </si>
  <si>
    <t>TIPO C</t>
  </si>
  <si>
    <t>TIPO D</t>
  </si>
  <si>
    <t>TIPO E</t>
  </si>
  <si>
    <t>OBSERVAÇÕES:</t>
  </si>
  <si>
    <t>5. A  proposta que não atender as exigências acima, estará automaticamente desclassificada, conforme previsão do Edital.</t>
  </si>
  <si>
    <t>TIPO F</t>
  </si>
  <si>
    <t>FUNDAÇÃO BANRISUL - Centro Social e Treinamento                                                                        Estrada da Serraria, 3100</t>
  </si>
  <si>
    <t>PAE DRIVE-THRU                                                           
Av. Protásio Alves, 1000</t>
  </si>
  <si>
    <t>PAE OTÁVIO ROCHA - CR Cash
Av. Otávio Rocha, 54</t>
  </si>
  <si>
    <t>UNIDADE DE DESENVOLVIMENTO DE SISTEMA - Fábrica Rua dos Andradas, 1121 - 13º e 14º andares</t>
  </si>
  <si>
    <t>TIPO D1</t>
  </si>
  <si>
    <t>TIPO E1</t>
  </si>
  <si>
    <t>TIPO F1</t>
  </si>
  <si>
    <t>4. Faculta ao BANRISUL, alterar, incluir e ou excluir os postos de serviços descritos na presente planilha, visando adequação à sua política de segurança operacional e patrimonial, aditando, posteriormente, o Contrato de Prestação de Serviços;</t>
  </si>
  <si>
    <t>2. A licitante deverá informar o valor unitário para todas as cargas horárias acima especificadas, assim como o valor da hora extra, independente do que o BANRISUL estará contratando na presente Licitação. Essa informação é imprescindível para uma eventual contratação (parâmetros).
Havendo adequação do valor proposto (melhor proposta), a licitante deverá também adequar os valores estimados para cada carga horária, de acordo com a proporcionalidade;</t>
  </si>
  <si>
    <t>Hora adicional</t>
  </si>
  <si>
    <t>Quantidade</t>
  </si>
  <si>
    <t>Valor Unitário</t>
  </si>
  <si>
    <t>Hora adicional extraordinária (*)</t>
  </si>
  <si>
    <t>2. A licitante deverá informar o valor unitário para todas as cargas horárias acima especificadas, assim como o valor da hora adicional extraordinária e programada, independente do que o BANRISUL estará contratando na presente Licitação. Essa informação é imprescindível para uma eventual contratação (parâmetros).
Havendo adequação do valor proposto (melhor proposta), a licitante deverá também adequar os valores estimados para cada carga horária, de acordo com a proporcionalidade.</t>
  </si>
  <si>
    <t>4. Faculta ao BANRISUL, alterar, incluir e ou excluir os postos de serviços descritos na presente planilha, visando adequação à sua política de segurança operacional e patrimonial, aditando, posteriormente, o Contrato de Prestação de Serviços.</t>
  </si>
  <si>
    <t>VALOR DA HORA ADICIONAL EXTRAORDINÁRIA (*)</t>
  </si>
  <si>
    <t>VALOR DA HORA ADICIONAL PROGRAMADA (*)</t>
  </si>
  <si>
    <t>Valor Total por Carga Horária (R$)Para 24 meses</t>
  </si>
  <si>
    <t>TOTAL GERAL PARA 24 MESES</t>
  </si>
  <si>
    <t xml:space="preserve">TOTAL GERAL DO PROCESSO </t>
  </si>
  <si>
    <t>PA AEROPORTO                                           Av. Severo Dullius, 90010 - Lj. 314</t>
  </si>
  <si>
    <t>10h not. 2ª  a  2ª</t>
  </si>
  <si>
    <t>12h not. 2ª  a  2ª</t>
  </si>
  <si>
    <t>8h48min diu. 2ª  a  6ª</t>
  </si>
  <si>
    <t>10h diu. 2ª  a  6ª</t>
  </si>
  <si>
    <t>12h diu. 2ª  a  6ª</t>
  </si>
  <si>
    <t>12h not. 2ª  a  6ª</t>
  </si>
  <si>
    <t>12h diu. 2ª  a  2ª</t>
  </si>
  <si>
    <t>24h diárias 2ª  a  6ª</t>
  </si>
  <si>
    <t>TIPO E2</t>
  </si>
  <si>
    <t>TIPO E3</t>
  </si>
  <si>
    <t>18000h estimadas para 24 meses</t>
  </si>
  <si>
    <t>1684h estimadas para 24 meses</t>
  </si>
  <si>
    <t>1070h estimadas para 24 meses</t>
  </si>
  <si>
    <t>ANEXO I</t>
  </si>
  <si>
    <t>ANEXO II</t>
  </si>
  <si>
    <t>AG ALTO PETRÓPOLIS                                            Av. Protásio Alves, 7157/Lj 01</t>
  </si>
  <si>
    <t>AG ALVORADA                                             Av. Getúlio Vargas, 1350</t>
  </si>
  <si>
    <t>AG ASSIS BRASIL                                         Av. Assis Brasil, 6464</t>
  </si>
  <si>
    <t>AG AV. BALTAZAR O. GARCIA                                  Av. Baltazar de Oliveira Garcia, 2132</t>
  </si>
  <si>
    <t>AG AV. DOS ESTADOS                               Av. Dos Estados, 2001</t>
  </si>
  <si>
    <t>AG AV. OTTO NIEMEYER                           Av. Otto Niemeyer, 2230</t>
  </si>
  <si>
    <t>AG AV. PROTÁSIO ALVES                         Av. Protásio Alves, 1101</t>
  </si>
  <si>
    <t>AG AZENHA                                                  Rua Visconde do Herval, 1350</t>
  </si>
  <si>
    <t>AG BEIRA-RIO                                               Av. Praia de Belas, 1750</t>
  </si>
  <si>
    <t>AG BELÉM NOVO                                        Av. Heitor Vieira, 328</t>
  </si>
  <si>
    <t>AG BOM CONSELHO                                   Rua Ramiro Barcelos, 1274</t>
  </si>
  <si>
    <t>AG BONFIM                                                   Av. Osvaldo Aranha, 1246</t>
  </si>
  <si>
    <t>AG BOQUEIRÃO                                           R. Major Sezefredo, 1185</t>
  </si>
  <si>
    <t>AG BORGES DE MEDEIROS                       Av. Borges de Medeiros, 521</t>
  </si>
  <si>
    <t>AG BOULEVARD STRIP CENTER                                 Av. Assis Brasil, 4320 Lj. 50</t>
  </si>
  <si>
    <t>AG CACHOEIRINHA                                        Av. J. Batista S. S. Souza, 68</t>
  </si>
  <si>
    <t>AG CAMINHO DO MEIO                               Av. Protásio Alves, 848</t>
  </si>
  <si>
    <t>AG CAMPOS VELHO                                    Av. Campos Velho, 579</t>
  </si>
  <si>
    <t>AG CANOAS                                                 Rua Tiradentes, 57</t>
  </si>
  <si>
    <t>AG CARLOS GOMES                                  Av. Carlos Gomes, 466</t>
  </si>
  <si>
    <t>AG CAVALHADA                                          Av. Cavalhada, 2613</t>
  </si>
  <si>
    <t>AG CEASA                                                  Rua Fernando Ferrari, 1001</t>
  </si>
  <si>
    <t>AG CEEE                                                   Av. Ipiranga, 8300</t>
  </si>
  <si>
    <t xml:space="preserve">AG CHÁCARA BARRETO                  Rua Santos Ferreira, 1580 </t>
  </si>
  <si>
    <t>AG CIDADE BAIXA                         Rua José do Patrcínio, 88</t>
  </si>
  <si>
    <t>AG COLISEU                                               Av. Julio de Castilhos, 505 Lj. 01</t>
  </si>
  <si>
    <t>AG CRISTO REDENTOR                   Av. Assis Brasil, 2932/2942</t>
  </si>
  <si>
    <t>AG CRISTOVÃO COLOMBO                          Av. Cristóvão Colombo, 2194</t>
  </si>
  <si>
    <t>AG DUQUE DE CAXIAS                     Rua Duque de Caxias, 957</t>
  </si>
  <si>
    <t>AG ELDORADO DO SUL                 Av. Emancipação, 879</t>
  </si>
  <si>
    <t>AG FLORESTA                                            Av. Cristóvão Colombo, 1374</t>
  </si>
  <si>
    <t>AG GLÓRIA                                                 Av. Prof. Oscar Pereira, 2195</t>
  </si>
  <si>
    <t xml:space="preserve">AG GLORINHA                                           R.Pompilho Gomes Sobrinho, 23505 </t>
  </si>
  <si>
    <t>AG GRAVATAÍ                                              Av. Dr. José L. da Silva, 1462</t>
  </si>
  <si>
    <t>AG GUAÍBA                                                Rua São José, 102</t>
  </si>
  <si>
    <t>AG IPANEMA                                     Estr. Eduardo Prado, 1954 sl. 107</t>
  </si>
  <si>
    <t>AG JOÃO PESSOA                                     Av. João Pessoa, 1318</t>
  </si>
  <si>
    <t>AG LOMBA DO PINHEIRO              Estr. João de Oliveira Remião,6610</t>
  </si>
  <si>
    <t>AG MENINO DEUS                                       Av. Getúlio Vargas, 1627</t>
  </si>
  <si>
    <t>AG MINISTÉRIO PÚBLICO            Av.Aureliano Pinto de Figueiredo, 80</t>
  </si>
  <si>
    <t>AG MOINHOS DE VENTO                               Rua 24 de Outubro, 1200</t>
  </si>
  <si>
    <t>AG NAVEGANTES                                       Av. França, 646</t>
  </si>
  <si>
    <t>AG NOVA IPANEMA                                         Rua Edgar Pires de Castro, 1029</t>
  </si>
  <si>
    <t>AG NOVA SANTA RITA                     Rua Hélio Fraga, 320</t>
  </si>
  <si>
    <t>AG PALÁCIO DA JUSTIÇA                                 Pça. Da Matriz, 55</t>
  </si>
  <si>
    <t>AG PALÁCIO DA POLÍCIA               Rua Delegado Grandt, s/n</t>
  </si>
  <si>
    <t>AG PARCÃO                                                Rua 24 de Outubro, 847</t>
  </si>
  <si>
    <t>AG PARQUE DOS ANJOS                             Av. Ely Corrêa, 1001</t>
  </si>
  <si>
    <t>AG PARTENON                                           Av. Bento Gonçalves, 1800</t>
  </si>
  <si>
    <t>AG PASSO DA AREIA                      Av. Assis Brasil, 164 Lj. 82</t>
  </si>
  <si>
    <t>AG PEDRAS BRANCAS                               Rua São José, 589</t>
  </si>
  <si>
    <t>AG PETRÓPOLIS                                        Av. Protásio Alves, 2557 Lj. 101</t>
  </si>
  <si>
    <t>AG PRAIA DE BELAS                                  Av. Praia de Belas, 1181 Lj. 1020A</t>
  </si>
  <si>
    <t>AG PUC                                                         Av. Ipiranga, 6681</t>
  </si>
  <si>
    <t>AG QUINZE DE JANEIRO                                      Rua 15 de Janeiro, 221</t>
  </si>
  <si>
    <t>AG REDENÇÃO                                           Av. Loureiro da Silva, 2001 Lj. 102</t>
  </si>
  <si>
    <t>AG RESTINGA                                                Estr. João Antônio da Silveira, 2015</t>
  </si>
  <si>
    <t>AG RUA DA PRAIA                                         Rua dos Andradas, 1730</t>
  </si>
  <si>
    <t>AG SANTA ISABEL                                       Av. Liberdade, 2282 Lj. 1</t>
  </si>
  <si>
    <t>AG SÃO JOÃO                                             Av. São Pedro, 574</t>
  </si>
  <si>
    <t>AG SÃO JOSÉ                                    Av. Bento Gonçalves, 5253</t>
  </si>
  <si>
    <t>AG SHOPPING TOTAL                        Av. Cristóvão Colombo, 545</t>
  </si>
  <si>
    <t>AG TERESÓPOLIS                                      Av. Teresópolis, 3191</t>
  </si>
  <si>
    <t>AG TRÊS FIGUEIRAS                                  Av. Protásio Alves, 5520</t>
  </si>
  <si>
    <t>AG TRIBUNAL DE JUSTIÇA                                    Av. Borges de Medeiros, 1565</t>
  </si>
  <si>
    <t>AG TRISTEZA                                              Av. Wenceslau Escobar, 2971</t>
  </si>
  <si>
    <t>AG UNIÃO                                                   Rua Sete de Setembro, 1109</t>
  </si>
  <si>
    <t>AG UNIVERSITÁRIA                                     Av. Bento Gonçalves, 6196</t>
  </si>
  <si>
    <t>AG VENEZIANOS                                   Rua Venâcio Aires, 127</t>
  </si>
  <si>
    <t>AG VIAMÃO                                                      Rua Cel. Marcos Andrade, 120</t>
  </si>
  <si>
    <t>AG VIAMÓPOLIS                                          Av. Sen. Salgado Filho, 3941 Pda 41</t>
  </si>
  <si>
    <t>AG VILA BRANCA                                         Av. Valmor Martiniano de Souza, 38</t>
  </si>
  <si>
    <t>AG VILA IPIRANGA                                         Av. Saturnino de Brito, 1531</t>
  </si>
  <si>
    <t>AG VOLTA DO GUERINO                               Rua Cristóvão Pereira, 48</t>
  </si>
  <si>
    <t>AG WENCESLAU ESCOBAR                Av.Wenceslau Escobar, 1893-Lj 01</t>
  </si>
  <si>
    <t>PA ASCAR/EMATER                                  Rua Botafogo, 1051/2º andar</t>
  </si>
  <si>
    <t>PA BRDE                                                      Rua Uruguai, 155/2º andar</t>
  </si>
  <si>
    <t>PA BRIGADA MILITAR -QG                Rua dos Andradas, 522</t>
  </si>
  <si>
    <t>PA CAMARA DE VEREADORES                          Av. José Loureiro da Silva, 255</t>
  </si>
  <si>
    <t>PA CENTRO ESTADUAL DE VIGILÂNCIA EM SAÚDE - CEVS
Rua Domingos Crescêncio, 132</t>
  </si>
  <si>
    <t>PA CIENTEC                                               Rua Washington Luiz, 675</t>
  </si>
  <si>
    <t>PA CORAG                                                Av. Cel. Aparício Borges, 2199</t>
  </si>
  <si>
    <t>PA CREA                                                      Rua São Luiz, 77</t>
  </si>
  <si>
    <t>PA DAER                                                   Av. Borges de Medeiros, 1555</t>
  </si>
  <si>
    <t>PA DEMHAB                                              Av. Pe. Cacique, 708</t>
  </si>
  <si>
    <t>PA DMAE                                                          Rua Fernando Gomes, 183</t>
  </si>
  <si>
    <t>PA FORO ALTO PETRÓPOLIS                                            Av. Protásio Alves, 8144</t>
  </si>
  <si>
    <t>PA FORO CACHOEIRINHA                           Rua Manata Esquina Rua 6</t>
  </si>
  <si>
    <t>PA FORO CANOAS                                   Rua Lenine Nequete, 60</t>
  </si>
  <si>
    <t>PA FORO GRAVATAÍ                         Rua Dr. Alfredo Soares Pitrez, 255</t>
  </si>
  <si>
    <t>PA FORO GUAÍBA                                                   Av. Nestor Moura Jardim, 387</t>
  </si>
  <si>
    <t>PA FORO PARTENON                                         Av. Aparício Borges, 2025 - 2º andar</t>
  </si>
  <si>
    <t>PA FORO 4º DISTRITO                                  Av. Pernambuco, 649 - 3º andar</t>
  </si>
  <si>
    <t>PA FORO SARANDI                                                        Av. Assis Brasil, 7625</t>
  </si>
  <si>
    <t>PA FORO TRISTEZA                                         Av. Otto Niemeyer, 2000</t>
  </si>
  <si>
    <t>PA FUNDAÇÃO CEEE                                    Rua dos Andradas, 702 - 8º andar</t>
  </si>
  <si>
    <t>PA HOSPITAL ERNESTO DORNELES                                                 Av. Ipiranga, 1801</t>
  </si>
  <si>
    <t>PA S. C. INTERNACIONAL                                                  Av. Pe. Cacique, 891</t>
  </si>
  <si>
    <t>PA IPERGS                                               Av. Borges de Medeiros,1945 - 10º a.</t>
  </si>
  <si>
    <t>PA ITAPUÃ                                                      Est N.Sra.Dos Navegantes,665 Lj. 6</t>
  </si>
  <si>
    <t>PA JUNTA COMERCIAL                                          Av. Júlio de Castilhos, 120</t>
  </si>
  <si>
    <t>PA OAB                                                       Rua dos Andradas, 1261 - 6º andar</t>
  </si>
  <si>
    <t>PA PANATLÂNTICA                           Rua Rudolfo Vontobel, 600</t>
  </si>
  <si>
    <t>PA PROCURADORIA DE JUSTIÇA                                   Rua Andrade Neves, 106 - 15º andar</t>
  </si>
  <si>
    <t>PA RBS                                                     Av. Érico Veríssimo, 400</t>
  </si>
  <si>
    <t>PA SECRETARIA DA FAZENDA                              Av. Mauá, 1155</t>
  </si>
  <si>
    <t>PA SECRETARIA DE JUSTIÇA E SEGURANÇA                                                            Av. Voluntários da Pátria, 1358</t>
  </si>
  <si>
    <t>PA SUDESTE                                                         Rua Saldanha da Gama, 555</t>
  </si>
  <si>
    <t>PA TRIBUNAL DE CONTAS                                          Rua Sete de Setembro, 388</t>
  </si>
  <si>
    <t>AG CAERGS
Av. Borges de Medeiros, 1501</t>
  </si>
  <si>
    <t>PA FORO CENTRAL                                  Rua Márcio Luiz Veras Vidor, 10</t>
  </si>
  <si>
    <t>AG PODER JUDICIÁRIO                                     R.Manoelito de Ornellas,50/Préd.H</t>
  </si>
  <si>
    <t>PA ESTAÇÃO RODOVIÁRIA                                 Largo Vespasiano J. Veppo, 70</t>
  </si>
  <si>
    <t>AG NILO PEÇANHA                            Av. Dr. Nilo Peçanha, 2245 loja 06</t>
  </si>
  <si>
    <t>PA MORADA DO VALE                             Rua Alexandrino de Alencar, 795</t>
  </si>
  <si>
    <t>8h48min_HT</t>
  </si>
  <si>
    <t>TIPO B1</t>
  </si>
  <si>
    <t>6h_HT</t>
  </si>
  <si>
    <t>TIPO A1</t>
  </si>
  <si>
    <t>8h48min diu. 2ª  a  6ª_HT</t>
  </si>
  <si>
    <t>TIPO F2</t>
  </si>
  <si>
    <t>12h not. 2ª  a  2ª_HT</t>
  </si>
  <si>
    <t>12h diu.. 2ª  a  6ª_HT</t>
  </si>
  <si>
    <t>10h diu. 2ª  a  6ª_HT</t>
  </si>
  <si>
    <t>24h diárias 2ª  a  6ª_HT</t>
  </si>
  <si>
    <t>POSTOS DE VIGILÂNCIA - EDIFÍCIO-SEDE DO BANRISUL E PRÉDIOS ADMINISTRATIVOS</t>
  </si>
  <si>
    <t>UNIDADE DE GESTÃO PATRIMONIAL - Edifício-Sede 
[Rua Caldas Júnior, 108 - Garagem]</t>
  </si>
  <si>
    <t>UNIDADE DE GESTÃO PATRIMONIAL - Edifício-Sede (VIP)
[Rua Caldas Júnior, 108 - Portaria]</t>
  </si>
  <si>
    <t>UNIDADE DE GESTÃO PATRIMONIAL - Edifício-Sede (VIP)
[Rua Caldas Júnior, 120 - Portaria Noite]</t>
  </si>
  <si>
    <t>UNIDADE DE GESTÃO PATRIMONIAL - Edifício-Sede (VIP)
[Rua Caldas Junior, 108/4º andar]</t>
  </si>
  <si>
    <t>POSTOS DE VIGILÂNCIA - EDIFÍCIO-SEDE E PRÉDIOS ADMINISTRATIVOS DO BANRISUL</t>
  </si>
  <si>
    <t>6h diu. 2ª a 6ª</t>
  </si>
  <si>
    <t>6h diu. 2ª a 6ª_HT</t>
  </si>
  <si>
    <t>9h diu. 2ª a 6ª</t>
  </si>
  <si>
    <t>TIPO C1</t>
  </si>
  <si>
    <t>9h diu. 2ª a 6ª_HT</t>
  </si>
  <si>
    <t>10h not. 2ª  a  2ª_HT</t>
  </si>
  <si>
    <t>TIPO F3</t>
  </si>
  <si>
    <t>12h diu. 2ª  a  2ª_HT</t>
  </si>
  <si>
    <t>TIPO E4</t>
  </si>
  <si>
    <t>TIPO E5</t>
  </si>
  <si>
    <t>12h not.. 2ª  a  6ª_HT</t>
  </si>
  <si>
    <t>TIPO E6</t>
  </si>
  <si>
    <t>TIPO E7</t>
  </si>
  <si>
    <t>3. A licitante deverá orçar considerando a Convenção Coletiva de Trabalho de 2017 (CCT/ 2017);</t>
  </si>
  <si>
    <t>3. A licitante deverá orçar considerando a Convenção Coletiva de Trabalho de 2017 (CCT/ 2017).</t>
  </si>
  <si>
    <t>1. T I P O S    D E    P O S T O S:</t>
  </si>
  <si>
    <t>1. T I P O S    D E    P O S T O S :</t>
  </si>
  <si>
    <r>
      <t xml:space="preserve">a. </t>
    </r>
    <r>
      <rPr>
        <b/>
        <u/>
        <sz val="14"/>
        <rFont val="Arial Narrow"/>
        <family val="2"/>
      </rPr>
      <t>POSTO TIPO A</t>
    </r>
    <r>
      <rPr>
        <b/>
        <sz val="14"/>
        <rFont val="Arial Narrow"/>
        <family val="2"/>
      </rPr>
      <t xml:space="preserve"> - 30 horas semanais diurnas (de segunda a sexta-feira) - posto guarnecido ininterruptamente por 6 horas, em dias úteis, em horário compreendido entre 07:30 e 20:00 horas, a critério do Banco;</t>
    </r>
  </si>
  <si>
    <r>
      <t xml:space="preserve">b. </t>
    </r>
    <r>
      <rPr>
        <b/>
        <u/>
        <sz val="14"/>
        <rFont val="Arial Narrow"/>
        <family val="2"/>
      </rPr>
      <t>POSTO TIPO A1</t>
    </r>
    <r>
      <rPr>
        <b/>
        <sz val="14"/>
        <rFont val="Arial Narrow"/>
        <family val="2"/>
      </rPr>
      <t xml:space="preserve"> - 30 horas semanais diurnas (de segunda a sexta-feira) - posto guarnecido ininterruptamente por 6 horas com HT, em dias úteis, em horário compreendido entre 07:30 e 20:00 horas, a critério do Banco;</t>
    </r>
  </si>
  <si>
    <r>
      <t>c.</t>
    </r>
    <r>
      <rPr>
        <b/>
        <u/>
        <sz val="14"/>
        <rFont val="Arial Narrow"/>
        <family val="2"/>
      </rPr>
      <t xml:space="preserve"> POSTO TIPO B</t>
    </r>
    <r>
      <rPr>
        <b/>
        <sz val="14"/>
        <rFont val="Arial Narrow"/>
        <family val="2"/>
      </rPr>
      <t xml:space="preserve"> -  44 horas semanais diurnas (de segunda a sexta-feira)  - posto guarnecido ininterruptamente por 08 horas e 48 minutos, em dias úteis, em horário compreendido entre 07:30 e 20:00 horas, a critério do Banco;</t>
    </r>
  </si>
  <si>
    <r>
      <t>d.</t>
    </r>
    <r>
      <rPr>
        <b/>
        <u/>
        <sz val="14"/>
        <rFont val="Arial Narrow"/>
        <family val="2"/>
      </rPr>
      <t xml:space="preserve"> POSTO TIPO B1</t>
    </r>
    <r>
      <rPr>
        <b/>
        <sz val="14"/>
        <rFont val="Arial Narrow"/>
        <family val="2"/>
      </rPr>
      <t xml:space="preserve"> -  44 horas semanais diurnas (de segunda a sexta-feira)  - posto guarnecido ininterruptamente por 08 horas e 48 minutos com HT, em dias úteis, em horário compreendido entre 07:30 e 20:00 horas, a critério do Banco;</t>
    </r>
  </si>
  <si>
    <r>
      <t>e.</t>
    </r>
    <r>
      <rPr>
        <b/>
        <u/>
        <sz val="14"/>
        <rFont val="Arial Narrow"/>
        <family val="2"/>
      </rPr>
      <t xml:space="preserve"> POSTO TIPO C</t>
    </r>
    <r>
      <rPr>
        <b/>
        <sz val="14"/>
        <rFont val="Arial Narrow"/>
        <family val="2"/>
      </rPr>
      <t xml:space="preserve"> -  45 horas semanais diurnas (de segunda a sexta-feira)  - posto guarnecido ininterruptamente por 09 horas, em dias úteis, em horário compreendido entre 07:30 e 20:00 horas, a critério do Banco;</t>
    </r>
  </si>
  <si>
    <r>
      <t>f.</t>
    </r>
    <r>
      <rPr>
        <b/>
        <u/>
        <sz val="14"/>
        <rFont val="Arial Narrow"/>
        <family val="2"/>
      </rPr>
      <t xml:space="preserve"> POSTO TIPO C1</t>
    </r>
    <r>
      <rPr>
        <b/>
        <sz val="14"/>
        <rFont val="Arial Narrow"/>
        <family val="2"/>
      </rPr>
      <t xml:space="preserve"> -  45 horas semanais diurnas (de segunda a sexta-feira)  - posto guarnecido ininterruptamente por 09 horas com HT, em dias úteis, em horário compreendido entre 07:30 e 20:00 horas, a critério do Banco;</t>
    </r>
  </si>
  <si>
    <r>
      <t>g.</t>
    </r>
    <r>
      <rPr>
        <b/>
        <u/>
        <sz val="14"/>
        <rFont val="Arial Narrow"/>
        <family val="2"/>
      </rPr>
      <t xml:space="preserve"> POSTO TIPO D</t>
    </r>
    <r>
      <rPr>
        <b/>
        <sz val="14"/>
        <rFont val="Arial Narrow"/>
        <family val="2"/>
      </rPr>
      <t xml:space="preserve"> -  50 horas semanais diurnas (de segunda a sexta-feira)  - posto guarnecido ininterruptamente por 10 horas, em dias úteis, em horário compreendido entre 07:30 e 20:00 horas, a critério do Banco;</t>
    </r>
  </si>
  <si>
    <r>
      <t>h.</t>
    </r>
    <r>
      <rPr>
        <b/>
        <u/>
        <sz val="14"/>
        <rFont val="Arial Narrow"/>
        <family val="2"/>
      </rPr>
      <t xml:space="preserve"> POSTO TIPO D1</t>
    </r>
    <r>
      <rPr>
        <b/>
        <sz val="14"/>
        <rFont val="Arial Narrow"/>
        <family val="2"/>
      </rPr>
      <t xml:space="preserve"> -  50 horas semanais diurnas (de segunda a sexta-feira)  - posto guarnecido ininterruptamente por 10 horas com HT, em dias úteis, em horário compreendido entre 07:30 e 20:00 horas, a critério do Banco;</t>
    </r>
  </si>
  <si>
    <r>
      <t>i.</t>
    </r>
    <r>
      <rPr>
        <b/>
        <u/>
        <sz val="14"/>
        <rFont val="Arial Narrow"/>
        <family val="2"/>
      </rPr>
      <t xml:space="preserve"> POSTO TIPO D2</t>
    </r>
    <r>
      <rPr>
        <b/>
        <sz val="14"/>
        <rFont val="Arial Narrow"/>
        <family val="2"/>
      </rPr>
      <t xml:space="preserve"> -  70 horas semanais diurnas (de segunda a segunda-feira)  - posto guarnecido ininterruptamente por 10 horas, em horário compreendido entre 07:30 e 20:00 horas, a critério do Banco;</t>
    </r>
  </si>
  <si>
    <r>
      <t>j.</t>
    </r>
    <r>
      <rPr>
        <b/>
        <u/>
        <sz val="14"/>
        <rFont val="Arial Narrow"/>
        <family val="2"/>
      </rPr>
      <t xml:space="preserve"> POSTO TIPO D3</t>
    </r>
    <r>
      <rPr>
        <b/>
        <sz val="14"/>
        <rFont val="Arial Narrow"/>
        <family val="2"/>
      </rPr>
      <t xml:space="preserve"> -  70 horas semanais diurnas (de segunda a segunda-feira)  - posto guarnecido ininterruptamente por 10 horas com HT, em horário compreendido entre 07:30 e 20:00 horas, a critério do Banco;</t>
    </r>
  </si>
  <si>
    <r>
      <t>k.</t>
    </r>
    <r>
      <rPr>
        <b/>
        <u/>
        <sz val="14"/>
        <rFont val="Arial Narrow"/>
        <family val="2"/>
      </rPr>
      <t xml:space="preserve"> POSTO TIPO D4</t>
    </r>
    <r>
      <rPr>
        <b/>
        <sz val="14"/>
        <rFont val="Arial Narrow"/>
        <family val="2"/>
      </rPr>
      <t xml:space="preserve"> -  50 horas semanais noturnas (de segunda a sexta-feira)  - posto guarnecido ininterruptamente por 10 horas, em dias úteis, em horário compreendido entre 20:00 e 07:30 horas, a critério do Banco;</t>
    </r>
  </si>
  <si>
    <r>
      <t>l.</t>
    </r>
    <r>
      <rPr>
        <b/>
        <u/>
        <sz val="14"/>
        <rFont val="Arial Narrow"/>
        <family val="2"/>
      </rPr>
      <t xml:space="preserve"> POSTO TIPO D5</t>
    </r>
    <r>
      <rPr>
        <b/>
        <sz val="14"/>
        <rFont val="Arial Narrow"/>
        <family val="2"/>
      </rPr>
      <t>-  50 horas semanais noturnas (de segunda a sexta-feira)  - posto guarnecido ininterruptamente por 10 horas com HT, em dias úteis, em horário compreendido entre 20:00 e 07:30 horas, a critério do Banco;</t>
    </r>
  </si>
  <si>
    <r>
      <t>m.</t>
    </r>
    <r>
      <rPr>
        <b/>
        <u/>
        <sz val="14"/>
        <rFont val="Arial Narrow"/>
        <family val="2"/>
      </rPr>
      <t xml:space="preserve"> POSTO TIPO D6</t>
    </r>
    <r>
      <rPr>
        <b/>
        <sz val="14"/>
        <rFont val="Arial Narrow"/>
        <family val="2"/>
      </rPr>
      <t xml:space="preserve"> -  70 horas semanais noturnas (de segunda a segunda-feira)  - posto guarnecido ininterruptamente por 10 horas, em horário compreendido entre 20:00 e 07:30 horas, a critério do Banco;</t>
    </r>
  </si>
  <si>
    <r>
      <t>n.</t>
    </r>
    <r>
      <rPr>
        <b/>
        <u/>
        <sz val="14"/>
        <rFont val="Arial Narrow"/>
        <family val="2"/>
      </rPr>
      <t xml:space="preserve"> POSTO TIPO D7</t>
    </r>
    <r>
      <rPr>
        <b/>
        <sz val="14"/>
        <rFont val="Arial Narrow"/>
        <family val="2"/>
      </rPr>
      <t xml:space="preserve"> -  70 horas semanais noturnas (de segunda a segunda-feira)  - posto guarnecido ininterruptamente por 10 horas com HT, em horário compreendido entre 20:00 e 07:30 horas, a critério do Banco;</t>
    </r>
  </si>
  <si>
    <r>
      <t>o.</t>
    </r>
    <r>
      <rPr>
        <b/>
        <u/>
        <sz val="14"/>
        <rFont val="Arial Narrow"/>
        <family val="2"/>
      </rPr>
      <t xml:space="preserve"> POSTO TIPO E</t>
    </r>
    <r>
      <rPr>
        <b/>
        <sz val="14"/>
        <rFont val="Arial Narrow"/>
        <family val="2"/>
      </rPr>
      <t xml:space="preserve"> -  60 horas semanais diurnas (de segunda a sexta-feira)  - posto guarnecido ininterruptamente por 12 horas, em dias úteis, em horário compreendido entre 07:30 e 20:00 horas, a critério do Banco;</t>
    </r>
  </si>
  <si>
    <r>
      <t>p.</t>
    </r>
    <r>
      <rPr>
        <b/>
        <u/>
        <sz val="14"/>
        <rFont val="Arial Narrow"/>
        <family val="2"/>
      </rPr>
      <t xml:space="preserve"> POSTO TIPO E1</t>
    </r>
    <r>
      <rPr>
        <b/>
        <sz val="14"/>
        <rFont val="Arial Narrow"/>
        <family val="2"/>
      </rPr>
      <t xml:space="preserve"> -  60 horas semanais diurnas (de segunda a sexta-feira)  - posto guarnecido ininterruptamente por 12 horas com HT, em dias úteis, em horário compreendido entre 07:30 e 20:00 horas, a critério do Banco;</t>
    </r>
  </si>
  <si>
    <r>
      <t>q.</t>
    </r>
    <r>
      <rPr>
        <b/>
        <u/>
        <sz val="14"/>
        <rFont val="Arial Narrow"/>
        <family val="2"/>
      </rPr>
      <t xml:space="preserve"> POSTO TIPO E2</t>
    </r>
    <r>
      <rPr>
        <b/>
        <sz val="14"/>
        <rFont val="Arial Narrow"/>
        <family val="2"/>
      </rPr>
      <t xml:space="preserve"> -  84 horas semanais diurnas (de segunda a segunda-feira)  - posto guarnecido ininterruptamente por 12 horas, em horário compreendido entre 07:30 e 20:00 horas, a critério do Banco;</t>
    </r>
  </si>
  <si>
    <r>
      <t>r.</t>
    </r>
    <r>
      <rPr>
        <b/>
        <u/>
        <sz val="14"/>
        <rFont val="Arial Narrow"/>
        <family val="2"/>
      </rPr>
      <t xml:space="preserve"> POSTO TIPO E3</t>
    </r>
    <r>
      <rPr>
        <b/>
        <sz val="14"/>
        <rFont val="Arial Narrow"/>
        <family val="2"/>
      </rPr>
      <t xml:space="preserve"> -  84 horas semanais diurnas (de segunda a segunda-feira)  - posto guarnecido ininterruptamente por 12 horas com HT, em dias úteis, em horário compreendido entre 07:30 e 20:00 horas, a critério do Banco;</t>
    </r>
  </si>
  <si>
    <r>
      <t>s.</t>
    </r>
    <r>
      <rPr>
        <b/>
        <u/>
        <sz val="14"/>
        <rFont val="Arial Narrow"/>
        <family val="2"/>
      </rPr>
      <t xml:space="preserve"> POSTO TIPO E4</t>
    </r>
    <r>
      <rPr>
        <b/>
        <sz val="14"/>
        <rFont val="Arial Narrow"/>
        <family val="2"/>
      </rPr>
      <t xml:space="preserve"> -  60 horas semanais noturnas (de segunda a sexta-feira)  - posto guarnecido ininterruptamente por 12 horas , em dias úteis, em horário compreendido entre 20:00 e 07:30 horas, a critério do Banco;</t>
    </r>
  </si>
  <si>
    <r>
      <t>t.</t>
    </r>
    <r>
      <rPr>
        <b/>
        <u/>
        <sz val="14"/>
        <rFont val="Arial Narrow"/>
        <family val="2"/>
      </rPr>
      <t xml:space="preserve"> POSTO TIPO E5</t>
    </r>
    <r>
      <rPr>
        <b/>
        <sz val="14"/>
        <rFont val="Arial Narrow"/>
        <family val="2"/>
      </rPr>
      <t xml:space="preserve"> -  60 horas semanais noturnas (de segunda a sexta-feira)  - posto guarnecido ininterruptamente por 12 horas com HT , em dias úteis, em horário compreendido entre 20:00 e 07:30 horas, a critério do Banco;</t>
    </r>
  </si>
  <si>
    <r>
      <t>u.</t>
    </r>
    <r>
      <rPr>
        <b/>
        <u/>
        <sz val="14"/>
        <rFont val="Arial Narrow"/>
        <family val="2"/>
      </rPr>
      <t xml:space="preserve"> POSTO TIPO E6</t>
    </r>
    <r>
      <rPr>
        <b/>
        <sz val="14"/>
        <rFont val="Arial Narrow"/>
        <family val="2"/>
      </rPr>
      <t xml:space="preserve"> -  84 horas semanais noturnas (de segunda a segunda-feira)  - posto guarnecido ininterruptamente por 12 horas, em horário compreendido entre 20:00 e 07:30 horas, a critério do Banco;</t>
    </r>
  </si>
  <si>
    <r>
      <t>v.</t>
    </r>
    <r>
      <rPr>
        <b/>
        <u/>
        <sz val="14"/>
        <rFont val="Arial Narrow"/>
        <family val="2"/>
      </rPr>
      <t xml:space="preserve"> POSTO TIPO E7</t>
    </r>
    <r>
      <rPr>
        <b/>
        <sz val="14"/>
        <rFont val="Arial Narrow"/>
        <family val="2"/>
      </rPr>
      <t xml:space="preserve"> -  84 horas semanais noturnas (de segunda a segunda-feira)  - posto guarnecido ininterruptamente por 12 horas com HT, em horário compreendido entre 20:00 e 07:30 horas, a critério do Banco;</t>
    </r>
  </si>
  <si>
    <r>
      <t xml:space="preserve">w. </t>
    </r>
    <r>
      <rPr>
        <b/>
        <u/>
        <sz val="14"/>
        <rFont val="Arial Narrow"/>
        <family val="2"/>
      </rPr>
      <t>POSTO TIPO F</t>
    </r>
    <r>
      <rPr>
        <b/>
        <sz val="14"/>
        <rFont val="Arial Narrow"/>
        <family val="2"/>
      </rPr>
      <t xml:space="preserve"> - 24 horas diárias ininterruptas (de segunda a sexta-feira)  - posto guarnecido em dias úteis;</t>
    </r>
  </si>
  <si>
    <r>
      <t xml:space="preserve">x. </t>
    </r>
    <r>
      <rPr>
        <b/>
        <u/>
        <sz val="14"/>
        <rFont val="Arial Narrow"/>
        <family val="2"/>
      </rPr>
      <t>POSTO TIPO F1</t>
    </r>
    <r>
      <rPr>
        <b/>
        <sz val="14"/>
        <rFont val="Arial Narrow"/>
        <family val="2"/>
      </rPr>
      <t xml:space="preserve"> - 24 horas diárias ininterruptas com HT (de segunda a sexta-feira)  - posto guarnecido em dias úteis;</t>
    </r>
  </si>
  <si>
    <r>
      <t xml:space="preserve">y. </t>
    </r>
    <r>
      <rPr>
        <b/>
        <u/>
        <sz val="14"/>
        <rFont val="Arial Narrow"/>
        <family val="2"/>
      </rPr>
      <t>POSTO TIPO F2</t>
    </r>
    <r>
      <rPr>
        <b/>
        <sz val="14"/>
        <rFont val="Arial Narrow"/>
        <family val="2"/>
      </rPr>
      <t xml:space="preserve"> - 24 horas diárias ininterruptas (de segunda a segunda-feira)  - posto guarnecido todos os dias da semana, inclusive sábados, domingos e feriados;</t>
    </r>
  </si>
  <si>
    <r>
      <t xml:space="preserve">z. </t>
    </r>
    <r>
      <rPr>
        <b/>
        <u/>
        <sz val="14"/>
        <rFont val="Arial Narrow"/>
        <family val="2"/>
      </rPr>
      <t>POSTO TIPO F3</t>
    </r>
    <r>
      <rPr>
        <b/>
        <sz val="14"/>
        <rFont val="Arial Narrow"/>
        <family val="2"/>
      </rPr>
      <t xml:space="preserve"> - 24 horas diárias ininterruptas com HT (de segunda a segunda-feira)  - posto guarnecido todos os dias da semana, inclusive sábados, domingos e feriados;</t>
    </r>
  </si>
  <si>
    <t>Hora adicional programada (**)</t>
  </si>
  <si>
    <t>7. (**) Hora Adicional Programada: em razão de serviço extraordinário para contingências de segurança, obras específicas, instalações de equipamentos, etc., que serão requisitados a critério do BANRISUL com pedido de utilização com no mínimo 24 horas de antecedência.</t>
  </si>
  <si>
    <t>6. (*) - Hora Adicional Extraordinária: em razão de serviço extraordinário por motivo de filas, atendimento especial, etc., que serão requisitados a critério do BANRISUL com pedido de utilização com menos de 24h de antecedência.
- Hora Adicional Programada: em razão de serviço extraordinário por motivo de filas, atendimento especial, etc., que serão requisitados a critério do BANRISUL com pedido de utilização com menos de 24 horas de antecedência;</t>
  </si>
  <si>
    <t>6. (*) - Hora Adicional Extraordinária: em razão de serviço extraordinário por motivo de filas, atendimento especial, etc., que serão requisitados a critério do BANRISUL com pedido de utilização com menos de 24h de antecedência.</t>
  </si>
  <si>
    <t>POSTOS DE VIGILÂNCIA - SUREG GRANDE POA NORTE, SUREG GRANDE POA SUL E SUREG SEDE (AGÊNCIA CENTRAL)</t>
  </si>
  <si>
    <t>6h - TIPO A</t>
  </si>
  <si>
    <t>8h48min_HT - TIPO B1</t>
  </si>
  <si>
    <t>10h - TIPO D</t>
  </si>
  <si>
    <t>12h - TIPO E</t>
  </si>
  <si>
    <t>8h48min -   TIPO B</t>
  </si>
  <si>
    <t>8. Para todos os cálculos deverão ser considerados 21 (vinte e um) dias úteis média/mês, salvo disposição em contrário, definida na Convenção Coletiva de Trabalho - CCT.</t>
  </si>
  <si>
    <t>8h48min diu. 2ª  a  6ª_HT - TIPO B1</t>
  </si>
  <si>
    <t>10h diu. 2ª  a  6ª_HT - TIPO D1</t>
  </si>
  <si>
    <t>12h diu. 2ª  a  6ª   -   TIPO E</t>
  </si>
  <si>
    <t>12h diu.. 2ª  a  6ª_HT - TIPO E1</t>
  </si>
  <si>
    <t>12h not. 2ª  a  2ª_HT - TIPO E7</t>
  </si>
  <si>
    <t>24h diárias 2ª  a  6ª_HT - TIPO F1</t>
  </si>
  <si>
    <t>24h diárias 2ª  a  2ª   -   TIPO F2</t>
  </si>
  <si>
    <t>24h diárias 2ª  a  2ª_HT - TIPO F3</t>
  </si>
  <si>
    <t>6h_HT  -   TIPO A1</t>
  </si>
  <si>
    <t>TIPO D7</t>
  </si>
  <si>
    <t>TIPO D6</t>
  </si>
  <si>
    <t>AG PRAÇA DA ENCOL   Rua Carlos Trein Filho, 1325</t>
  </si>
  <si>
    <t>35000h estimadas para 24 meses</t>
  </si>
  <si>
    <t>10h not. 2ª  a  2ª   -   TIPO D6</t>
  </si>
  <si>
    <t>TOTAL GERAL PARA 24 MESES - SUREG GRANDE POA NORTE E SUL, SUREG SEDE (AG CENTRAL)</t>
  </si>
  <si>
    <t>TOTAL GERAL PARA 24 MESES - ED.-SEDE E PRÉDIOS ADMINISTRATIVOS</t>
  </si>
  <si>
    <t>PROPOSTA GERAL - PROCESSO 0000057/2018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</si>
</sst>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[$€]_-;\-* #,##0.00\ [$€]_-;_-* \-??\ [$€]_-;_-@_-"/>
    <numFmt numFmtId="165" formatCode="_(&quot;R$ &quot;* #,##0.00_);_(&quot;R$ &quot;* \(#,##0.00\);_(&quot;R$ &quot;* \-??_);_(@_)"/>
    <numFmt numFmtId="166" formatCode="_(* #,##0.00_);_(* \(#,##0.00\);_(* \-??_);_(@_)"/>
    <numFmt numFmtId="167" formatCode="_(&quot;R$ &quot;* #,##0.00_);_(&quot;R$ &quot;* \(#,##0.00\);_(&quot;R$ &quot;* &quot;-&quot;??_);_(@_)"/>
  </numFmts>
  <fonts count="33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b/>
      <sz val="14"/>
      <name val="Arial Narrow"/>
      <family val="2"/>
      <charset val="1"/>
    </font>
    <font>
      <b/>
      <sz val="11"/>
      <name val="Arial Narrow"/>
      <family val="2"/>
      <charset val="1"/>
    </font>
    <font>
      <b/>
      <sz val="9"/>
      <name val="Arial Narrow"/>
      <family val="2"/>
      <charset val="1"/>
    </font>
    <font>
      <b/>
      <sz val="10"/>
      <name val="Arial Narrow"/>
      <family val="2"/>
      <charset val="1"/>
    </font>
    <font>
      <b/>
      <i/>
      <sz val="8"/>
      <name val="Arial Narrow"/>
      <family val="2"/>
      <charset val="1"/>
    </font>
    <font>
      <b/>
      <i/>
      <sz val="10"/>
      <name val="Arial Narrow"/>
      <family val="2"/>
      <charset val="1"/>
    </font>
    <font>
      <b/>
      <sz val="8"/>
      <name val="Arial Narrow"/>
      <family val="2"/>
      <charset val="1"/>
    </font>
    <font>
      <sz val="10"/>
      <name val="Arial"/>
      <family val="2"/>
      <charset val="1"/>
    </font>
    <font>
      <b/>
      <sz val="16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b/>
      <i/>
      <sz val="8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i/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i/>
      <sz val="14"/>
      <name val="Arial Narrow"/>
      <family val="2"/>
    </font>
    <font>
      <b/>
      <i/>
      <sz val="8"/>
      <color rgb="FF000000"/>
      <name val="Arial Narrow"/>
      <family val="2"/>
      <charset val="1"/>
    </font>
    <font>
      <b/>
      <sz val="10"/>
      <color rgb="FFFF0000"/>
      <name val="Arial Narrow"/>
      <family val="2"/>
      <charset val="1"/>
    </font>
    <font>
      <b/>
      <sz val="10"/>
      <color theme="1"/>
      <name val="Arial Narrow"/>
      <family val="2"/>
      <charset val="1"/>
    </font>
    <font>
      <b/>
      <i/>
      <sz val="10"/>
      <color theme="0"/>
      <name val="Arial Narrow"/>
      <family val="2"/>
      <charset val="1"/>
    </font>
    <font>
      <b/>
      <sz val="14"/>
      <color rgb="FF000000"/>
      <name val="Arial Narrow"/>
      <family val="2"/>
    </font>
    <font>
      <b/>
      <i/>
      <sz val="14"/>
      <color theme="1"/>
      <name val="Arial Narrow"/>
      <family val="2"/>
    </font>
    <font>
      <b/>
      <sz val="20"/>
      <color theme="0"/>
      <name val="Arial Narrow"/>
      <family val="2"/>
      <charset val="1"/>
    </font>
    <font>
      <sz val="14"/>
      <color theme="0"/>
      <name val="Arial Narrow"/>
      <family val="2"/>
    </font>
    <font>
      <b/>
      <u/>
      <sz val="14"/>
      <name val="Arial Narrow"/>
      <family val="2"/>
    </font>
    <font>
      <b/>
      <sz val="20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808080"/>
        <bgColor rgb="FF77933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9" fillId="0" borderId="0"/>
    <xf numFmtId="0" fontId="9" fillId="0" borderId="0"/>
    <xf numFmtId="164" fontId="9" fillId="0" borderId="0"/>
    <xf numFmtId="166" fontId="9" fillId="0" borderId="0"/>
    <xf numFmtId="9" fontId="9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5" fontId="7" fillId="0" borderId="0" xfId="1" applyFont="1" applyBorder="1" applyAlignment="1" applyProtection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3" fillId="0" borderId="1" xfId="4" applyNumberFormat="1" applyFont="1" applyFill="1" applyBorder="1" applyAlignment="1" applyProtection="1">
      <alignment vertical="center" wrapText="1"/>
    </xf>
    <xf numFmtId="0" fontId="23" fillId="0" borderId="2" xfId="4" applyNumberFormat="1" applyFont="1" applyFill="1" applyBorder="1" applyAlignment="1" applyProtection="1">
      <alignment horizontal="center" vertical="center"/>
    </xf>
    <xf numFmtId="0" fontId="6" fillId="0" borderId="1" xfId="4" applyNumberFormat="1" applyFont="1" applyFill="1" applyBorder="1" applyAlignment="1" applyProtection="1">
      <alignment vertical="center" wrapText="1"/>
    </xf>
    <xf numFmtId="0" fontId="23" fillId="0" borderId="5" xfId="4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65" fontId="13" fillId="7" borderId="1" xfId="1" applyFont="1" applyFill="1" applyBorder="1" applyAlignment="1">
      <alignment horizontal="left" vertical="center"/>
    </xf>
    <xf numFmtId="165" fontId="16" fillId="4" borderId="1" xfId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167" fontId="17" fillId="7" borderId="1" xfId="0" applyNumberFormat="1" applyFont="1" applyFill="1" applyBorder="1" applyAlignment="1">
      <alignment horizontal="left" vertical="center"/>
    </xf>
    <xf numFmtId="0" fontId="18" fillId="8" borderId="6" xfId="0" applyFont="1" applyFill="1" applyBorder="1" applyAlignment="1">
      <alignment horizontal="center" vertical="center"/>
    </xf>
    <xf numFmtId="43" fontId="18" fillId="8" borderId="1" xfId="0" applyNumberFormat="1" applyFont="1" applyFill="1" applyBorder="1" applyAlignment="1">
      <alignment vertical="center"/>
    </xf>
    <xf numFmtId="44" fontId="0" fillId="0" borderId="1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19" fillId="5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5" borderId="9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165" fontId="14" fillId="5" borderId="1" xfId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 applyProtection="1">
      <alignment horizontal="center" vertical="center"/>
    </xf>
    <xf numFmtId="0" fontId="20" fillId="0" borderId="0" xfId="0" applyFont="1"/>
    <xf numFmtId="0" fontId="11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5" fontId="11" fillId="0" borderId="1" xfId="1" applyFont="1" applyFill="1" applyBorder="1" applyAlignment="1" applyProtection="1">
      <alignment horizontal="center" vertical="center"/>
    </xf>
    <xf numFmtId="165" fontId="21" fillId="4" borderId="1" xfId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65" fontId="11" fillId="8" borderId="1" xfId="1" applyFont="1" applyFill="1" applyBorder="1" applyAlignment="1" applyProtection="1">
      <alignment horizontal="left" vertical="center"/>
    </xf>
    <xf numFmtId="44" fontId="11" fillId="9" borderId="1" xfId="1" applyNumberFormat="1" applyFont="1" applyFill="1" applyBorder="1" applyAlignment="1">
      <alignment horizontal="right" vertical="center"/>
    </xf>
    <xf numFmtId="165" fontId="11" fillId="9" borderId="1" xfId="1" applyFont="1" applyFill="1" applyBorder="1" applyAlignment="1">
      <alignment horizontal="left" vertical="center"/>
    </xf>
    <xf numFmtId="167" fontId="11" fillId="7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65" fontId="11" fillId="7" borderId="1" xfId="1" applyFont="1" applyFill="1" applyBorder="1"/>
    <xf numFmtId="165" fontId="11" fillId="7" borderId="1" xfId="1" applyFont="1" applyFill="1" applyBorder="1" applyAlignment="1">
      <alignment horizontal="left" vertical="center"/>
    </xf>
    <xf numFmtId="165" fontId="11" fillId="5" borderId="1" xfId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1" fillId="6" borderId="2" xfId="4" applyNumberFormat="1" applyFont="1" applyFill="1" applyBorder="1" applyAlignment="1" applyProtection="1">
      <alignment vertical="center" wrapText="1"/>
    </xf>
    <xf numFmtId="1" fontId="21" fillId="6" borderId="1" xfId="0" applyNumberFormat="1" applyFont="1" applyFill="1" applyBorder="1" applyAlignment="1">
      <alignment horizontal="center" vertical="center"/>
    </xf>
    <xf numFmtId="0" fontId="27" fillId="6" borderId="2" xfId="4" applyNumberFormat="1" applyFont="1" applyFill="1" applyBorder="1" applyAlignment="1" applyProtection="1">
      <alignment horizontal="center" vertical="center" wrapText="1"/>
    </xf>
    <xf numFmtId="43" fontId="20" fillId="0" borderId="0" xfId="0" applyNumberFormat="1" applyFont="1" applyAlignment="1">
      <alignment horizontal="center"/>
    </xf>
    <xf numFmtId="43" fontId="20" fillId="0" borderId="0" xfId="0" applyNumberFormat="1" applyFont="1"/>
    <xf numFmtId="0" fontId="11" fillId="4" borderId="4" xfId="0" applyFont="1" applyFill="1" applyBorder="1" applyAlignment="1">
      <alignment horizontal="center" vertical="center"/>
    </xf>
    <xf numFmtId="0" fontId="11" fillId="6" borderId="2" xfId="4" applyNumberFormat="1" applyFont="1" applyFill="1" applyBorder="1" applyAlignment="1" applyProtection="1">
      <alignment vertical="top" wrapText="1"/>
    </xf>
    <xf numFmtId="0" fontId="11" fillId="6" borderId="10" xfId="4" applyNumberFormat="1" applyFont="1" applyFill="1" applyBorder="1" applyAlignment="1" applyProtection="1">
      <alignment vertical="center" wrapText="1"/>
    </xf>
    <xf numFmtId="0" fontId="11" fillId="6" borderId="10" xfId="0" applyFont="1" applyFill="1" applyBorder="1" applyAlignment="1">
      <alignment vertical="center" wrapText="1"/>
    </xf>
    <xf numFmtId="1" fontId="28" fillId="6" borderId="1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vertical="center" wrapText="1"/>
    </xf>
    <xf numFmtId="1" fontId="20" fillId="6" borderId="1" xfId="0" applyNumberFormat="1" applyFont="1" applyFill="1" applyBorder="1" applyAlignment="1">
      <alignment horizontal="center"/>
    </xf>
    <xf numFmtId="0" fontId="11" fillId="6" borderId="2" xfId="4" applyNumberFormat="1" applyFont="1" applyFill="1" applyBorder="1" applyAlignment="1" applyProtection="1">
      <alignment horizontal="left" vertical="top" wrapText="1"/>
    </xf>
    <xf numFmtId="1" fontId="21" fillId="6" borderId="0" xfId="0" applyNumberFormat="1" applyFont="1" applyFill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 vertical="center" wrapText="1"/>
    </xf>
    <xf numFmtId="0" fontId="11" fillId="6" borderId="1" xfId="4" applyNumberFormat="1" applyFont="1" applyFill="1" applyBorder="1" applyAlignment="1" applyProtection="1">
      <alignment vertical="center" wrapText="1"/>
    </xf>
    <xf numFmtId="0" fontId="23" fillId="0" borderId="5" xfId="4" applyNumberFormat="1" applyFont="1" applyFill="1" applyBorder="1" applyAlignment="1" applyProtection="1">
      <alignment vertical="center" wrapText="1"/>
    </xf>
    <xf numFmtId="44" fontId="13" fillId="9" borderId="1" xfId="1" applyNumberFormat="1" applyFont="1" applyFill="1" applyBorder="1" applyAlignment="1">
      <alignment horizontal="right" vertical="center"/>
    </xf>
    <xf numFmtId="0" fontId="11" fillId="6" borderId="2" xfId="4" applyNumberFormat="1" applyFont="1" applyFill="1" applyBorder="1" applyAlignment="1" applyProtection="1">
      <alignment horizontal="center" vertical="center" wrapText="1"/>
    </xf>
    <xf numFmtId="0" fontId="27" fillId="6" borderId="2" xfId="4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0" fillId="0" borderId="0" xfId="0" applyFont="1"/>
    <xf numFmtId="0" fontId="11" fillId="0" borderId="0" xfId="0" applyFont="1" applyBorder="1" applyAlignment="1">
      <alignment horizontal="center"/>
    </xf>
    <xf numFmtId="0" fontId="20" fillId="6" borderId="0" xfId="0" applyFont="1" applyFill="1"/>
    <xf numFmtId="44" fontId="0" fillId="0" borderId="0" xfId="0" applyNumberFormat="1"/>
    <xf numFmtId="9" fontId="0" fillId="0" borderId="0" xfId="5" applyFont="1"/>
    <xf numFmtId="10" fontId="0" fillId="0" borderId="0" xfId="5" applyNumberFormat="1" applyFont="1"/>
    <xf numFmtId="165" fontId="9" fillId="0" borderId="0" xfId="1"/>
    <xf numFmtId="9" fontId="0" fillId="0" borderId="0" xfId="0" applyNumberFormat="1"/>
    <xf numFmtId="43" fontId="0" fillId="0" borderId="0" xfId="0" applyNumberFormat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20" fillId="0" borderId="0" xfId="0" applyFont="1" applyBorder="1"/>
    <xf numFmtId="0" fontId="0" fillId="0" borderId="0" xfId="0" applyAlignment="1">
      <alignment horizontal="left"/>
    </xf>
    <xf numFmtId="0" fontId="12" fillId="6" borderId="0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20" fillId="0" borderId="0" xfId="0" applyFont="1" applyFill="1"/>
    <xf numFmtId="165" fontId="11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5" fontId="14" fillId="5" borderId="1" xfId="1" applyFont="1" applyFill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65" fontId="11" fillId="7" borderId="2" xfId="1" applyFont="1" applyFill="1" applyBorder="1" applyAlignment="1">
      <alignment horizontal="center" vertical="center"/>
    </xf>
    <xf numFmtId="165" fontId="11" fillId="7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11" borderId="2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11" fillId="11" borderId="4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32" fillId="10" borderId="0" xfId="2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165" fontId="13" fillId="7" borderId="2" xfId="1" applyFont="1" applyFill="1" applyBorder="1" applyAlignment="1">
      <alignment horizontal="center" vertical="center"/>
    </xf>
    <xf numFmtId="165" fontId="13" fillId="7" borderId="3" xfId="1" applyFont="1" applyFill="1" applyBorder="1" applyAlignment="1">
      <alignment horizontal="center" vertical="center"/>
    </xf>
    <xf numFmtId="165" fontId="13" fillId="7" borderId="4" xfId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9" fillId="10" borderId="0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</cellXfs>
  <cellStyles count="6">
    <cellStyle name="Moeda" xfId="1" builtinId="4"/>
    <cellStyle name="Normal" xfId="0" builtinId="0"/>
    <cellStyle name="Normal 2" xfId="2"/>
    <cellStyle name="Porcentagem" xfId="5" builtinId="5"/>
    <cellStyle name="TableStyleLight1" xfId="3"/>
    <cellStyle name="Vírgula" xfId="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8080"/>
      <rgbColor rgb="00C0C0C0"/>
      <rgbColor rgb="00808080"/>
      <rgbColor rgb="009999FF"/>
      <rgbColor rgb="00993366"/>
      <rgbColor rgb="00F2F2F2"/>
      <rgbColor rgb="00DBEEF4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4F6228"/>
      <rgbColor rgb="00A6A6A6"/>
      <rgbColor rgb="00003366"/>
      <rgbColor rgb="0031859C"/>
      <rgbColor rgb="000D0D0D"/>
      <rgbColor rgb="00333300"/>
      <rgbColor rgb="00993300"/>
      <rgbColor rgb="00993366"/>
      <rgbColor rgb="00333399"/>
      <rgbColor rgb="00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156</xdr:row>
      <xdr:rowOff>0</xdr:rowOff>
    </xdr:from>
    <xdr:to>
      <xdr:col>4</xdr:col>
      <xdr:colOff>704850</xdr:colOff>
      <xdr:row>156</xdr:row>
      <xdr:rowOff>0</xdr:rowOff>
    </xdr:to>
    <xdr:sp macro="" textlink="">
      <xdr:nvSpPr>
        <xdr:cNvPr id="2297" name="AutoShape 19"/>
        <xdr:cNvSpPr>
          <a:spLocks noChangeArrowheads="1"/>
        </xdr:cNvSpPr>
      </xdr:nvSpPr>
      <xdr:spPr bwMode="auto">
        <a:xfrm>
          <a:off x="7629525" y="67760850"/>
          <a:ext cx="514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190500</xdr:colOff>
      <xdr:row>156</xdr:row>
      <xdr:rowOff>0</xdr:rowOff>
    </xdr:from>
    <xdr:to>
      <xdr:col>8</xdr:col>
      <xdr:colOff>704850</xdr:colOff>
      <xdr:row>156</xdr:row>
      <xdr:rowOff>0</xdr:rowOff>
    </xdr:to>
    <xdr:sp macro="" textlink="">
      <xdr:nvSpPr>
        <xdr:cNvPr id="2298" name="AutoShape 19"/>
        <xdr:cNvSpPr>
          <a:spLocks noChangeArrowheads="1"/>
        </xdr:cNvSpPr>
      </xdr:nvSpPr>
      <xdr:spPr bwMode="auto">
        <a:xfrm>
          <a:off x="14220825" y="67760850"/>
          <a:ext cx="514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31</xdr:row>
      <xdr:rowOff>0</xdr:rowOff>
    </xdr:from>
    <xdr:to>
      <xdr:col>7</xdr:col>
      <xdr:colOff>704850</xdr:colOff>
      <xdr:row>31</xdr:row>
      <xdr:rowOff>0</xdr:rowOff>
    </xdr:to>
    <xdr:sp macro="" textlink="">
      <xdr:nvSpPr>
        <xdr:cNvPr id="6255" name="AutoShape 19"/>
        <xdr:cNvSpPr>
          <a:spLocks noChangeArrowheads="1"/>
        </xdr:cNvSpPr>
      </xdr:nvSpPr>
      <xdr:spPr bwMode="auto">
        <a:xfrm>
          <a:off x="10296525" y="10658475"/>
          <a:ext cx="514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31</xdr:row>
      <xdr:rowOff>0</xdr:rowOff>
    </xdr:from>
    <xdr:to>
      <xdr:col>11</xdr:col>
      <xdr:colOff>704850</xdr:colOff>
      <xdr:row>31</xdr:row>
      <xdr:rowOff>0</xdr:rowOff>
    </xdr:to>
    <xdr:sp macro="" textlink="">
      <xdr:nvSpPr>
        <xdr:cNvPr id="6256" name="AutoShape 19"/>
        <xdr:cNvSpPr>
          <a:spLocks noChangeArrowheads="1"/>
        </xdr:cNvSpPr>
      </xdr:nvSpPr>
      <xdr:spPr bwMode="auto">
        <a:xfrm>
          <a:off x="20564475" y="10658475"/>
          <a:ext cx="514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anrisul.com.br\deptos\SegPatri-GOSP\Operacional\Licita&#231;&#227;o\VIGIL&#194;NCIA\LICITA&#199;&#213;ES%202016-2017\SUREG%20GRANDE%20POA%20SUL%20E%20NORTE\3&#170;%20LICITA&#199;&#195;O%20GRD%20POA\Anexo%20VI%200000000-XXXX%20-%20Proposta%20Geral%20-%2021-12-16%20-%20Licita&#231;&#227;o%202017%20%20-%20Calculada%2026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OA Norte e Sul"/>
      <sheetName val="ED.SEDE &amp; PRÉDIOS ADM."/>
      <sheetName val="TOTAL GERAL DO PROCESSO "/>
    </sheetNames>
    <sheetDataSet>
      <sheetData sheetId="0">
        <row r="166">
          <cell r="D166">
            <v>3931.6</v>
          </cell>
          <cell r="E166">
            <v>5514.78</v>
          </cell>
          <cell r="F166">
            <v>5646.55</v>
          </cell>
          <cell r="G166">
            <v>7301.54</v>
          </cell>
          <cell r="H166">
            <v>7863.21</v>
          </cell>
          <cell r="I166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abSelected="1" view="pageBreakPreview" topLeftCell="A145" zoomScale="50" zoomScaleNormal="85" zoomScaleSheetLayoutView="50" workbookViewId="0">
      <selection activeCell="D155" sqref="D155:H155"/>
    </sheetView>
  </sheetViews>
  <sheetFormatPr defaultColWidth="29.28515625" defaultRowHeight="34.5" customHeight="1" x14ac:dyDescent="0.25"/>
  <cols>
    <col min="1" max="1" width="39.140625" style="39" customWidth="1"/>
    <col min="2" max="2" width="23" style="39" customWidth="1"/>
    <col min="3" max="3" width="28.7109375" style="39" bestFit="1" customWidth="1"/>
    <col min="4" max="4" width="24.7109375" style="39" customWidth="1"/>
    <col min="5" max="5" width="29" style="39" customWidth="1"/>
    <col min="6" max="6" width="28.7109375" style="39" customWidth="1"/>
    <col min="7" max="8" width="24.7109375" style="39" customWidth="1"/>
    <col min="9" max="9" width="29.28515625" style="39"/>
    <col min="10" max="10" width="29" style="39" customWidth="1"/>
    <col min="11" max="11" width="27.42578125" style="39" customWidth="1"/>
    <col min="12" max="16384" width="29.28515625" style="39"/>
  </cols>
  <sheetData>
    <row r="1" spans="1:11" ht="34.5" customHeight="1" x14ac:dyDescent="0.25">
      <c r="A1" s="133" t="s">
        <v>269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34.5" customHeight="1" x14ac:dyDescent="0.25">
      <c r="A2" s="104" t="s">
        <v>292</v>
      </c>
      <c r="B2" s="104"/>
      <c r="C2" s="104"/>
      <c r="D2" s="104"/>
      <c r="E2" s="104"/>
      <c r="F2" s="104"/>
      <c r="G2" s="104"/>
      <c r="H2" s="104"/>
      <c r="J2" s="83"/>
    </row>
    <row r="3" spans="1:11" ht="34.5" customHeight="1" x14ac:dyDescent="0.25">
      <c r="A3" s="104" t="s">
        <v>89</v>
      </c>
      <c r="B3" s="104"/>
      <c r="C3" s="104"/>
      <c r="D3" s="104"/>
      <c r="E3" s="104"/>
      <c r="F3" s="104"/>
      <c r="G3" s="104"/>
      <c r="H3" s="104"/>
      <c r="J3" s="83"/>
    </row>
    <row r="5" spans="1:11" ht="34.5" customHeight="1" x14ac:dyDescent="0.25">
      <c r="A5" s="134" t="s">
        <v>36</v>
      </c>
      <c r="B5" s="134"/>
      <c r="C5" s="134"/>
      <c r="D5" s="134"/>
      <c r="E5" s="134"/>
      <c r="F5" s="134"/>
      <c r="G5" s="134"/>
      <c r="H5" s="134"/>
    </row>
    <row r="6" spans="1:11" ht="34.5" customHeight="1" x14ac:dyDescent="0.25">
      <c r="A6" s="8"/>
      <c r="B6" s="8"/>
      <c r="C6" s="8"/>
    </row>
    <row r="7" spans="1:11" ht="35.1" customHeight="1" x14ac:dyDescent="0.25">
      <c r="A7" s="122" t="s">
        <v>37</v>
      </c>
      <c r="B7" s="123"/>
      <c r="C7" s="103"/>
      <c r="D7" s="103"/>
      <c r="E7" s="103"/>
      <c r="F7" s="103"/>
      <c r="G7" s="103"/>
      <c r="H7" s="103"/>
    </row>
    <row r="8" spans="1:11" ht="35.1" customHeight="1" x14ac:dyDescent="0.25">
      <c r="A8" s="122" t="s">
        <v>38</v>
      </c>
      <c r="B8" s="123"/>
      <c r="C8" s="103"/>
      <c r="D8" s="103"/>
      <c r="E8" s="103"/>
      <c r="F8" s="103"/>
      <c r="G8" s="103"/>
      <c r="H8" s="103"/>
    </row>
    <row r="9" spans="1:11" ht="35.1" customHeight="1" x14ac:dyDescent="0.25">
      <c r="A9" s="122" t="s">
        <v>39</v>
      </c>
      <c r="B9" s="123"/>
      <c r="C9" s="103"/>
      <c r="D9" s="103"/>
      <c r="E9" s="103"/>
      <c r="F9" s="103"/>
      <c r="G9" s="103"/>
      <c r="H9" s="103"/>
    </row>
    <row r="10" spans="1:11" ht="35.1" customHeight="1" x14ac:dyDescent="0.25">
      <c r="A10" s="122" t="s">
        <v>40</v>
      </c>
      <c r="B10" s="123"/>
      <c r="C10" s="103"/>
      <c r="D10" s="103"/>
      <c r="E10" s="103"/>
      <c r="F10" s="103"/>
      <c r="G10" s="103"/>
      <c r="H10" s="103"/>
    </row>
    <row r="11" spans="1:11" ht="35.1" customHeight="1" x14ac:dyDescent="0.25">
      <c r="A11" s="122" t="s">
        <v>41</v>
      </c>
      <c r="B11" s="123"/>
      <c r="C11" s="103"/>
      <c r="D11" s="103"/>
      <c r="E11" s="103"/>
      <c r="F11" s="103"/>
      <c r="G11" s="103"/>
      <c r="H11" s="103"/>
    </row>
    <row r="12" spans="1:11" ht="35.1" customHeight="1" x14ac:dyDescent="0.25">
      <c r="A12" s="122" t="s">
        <v>42</v>
      </c>
      <c r="B12" s="123"/>
      <c r="C12" s="103"/>
      <c r="D12" s="103"/>
      <c r="E12" s="103"/>
      <c r="F12" s="103"/>
      <c r="G12" s="103"/>
      <c r="H12" s="103"/>
    </row>
    <row r="13" spans="1:11" ht="35.1" customHeight="1" x14ac:dyDescent="0.25">
      <c r="A13" s="8"/>
      <c r="B13" s="8"/>
      <c r="C13" s="8"/>
    </row>
    <row r="14" spans="1:11" ht="35.1" customHeight="1" x14ac:dyDescent="0.25">
      <c r="B14" s="7" t="s">
        <v>43</v>
      </c>
      <c r="C14" s="103"/>
      <c r="D14" s="103"/>
      <c r="E14" s="103"/>
      <c r="F14" s="103"/>
      <c r="G14" s="103"/>
      <c r="H14" s="103"/>
    </row>
    <row r="16" spans="1:11" ht="34.5" customHeight="1" x14ac:dyDescent="0.25">
      <c r="A16" s="124" t="s">
        <v>269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1" ht="34.5" customHeight="1" x14ac:dyDescent="0.25">
      <c r="A17" s="85"/>
      <c r="B17" s="85"/>
      <c r="C17" s="85"/>
      <c r="D17" s="85"/>
      <c r="E17" s="85"/>
      <c r="F17" s="85"/>
      <c r="G17" s="85"/>
      <c r="H17" s="85"/>
      <c r="J17" s="85"/>
    </row>
    <row r="18" spans="1:11" ht="34.5" customHeight="1" x14ac:dyDescent="0.25">
      <c r="A18" s="40"/>
      <c r="B18" s="40"/>
      <c r="C18" s="40"/>
      <c r="D18" s="40"/>
      <c r="E18" s="40"/>
      <c r="F18" s="40"/>
      <c r="G18" s="40"/>
      <c r="H18" s="40"/>
      <c r="J18" s="82"/>
      <c r="K18" s="84">
        <v>24.35</v>
      </c>
    </row>
    <row r="19" spans="1:11" ht="57.75" customHeight="1" x14ac:dyDescent="0.25">
      <c r="A19" s="41" t="s">
        <v>0</v>
      </c>
      <c r="B19" s="41" t="s">
        <v>1</v>
      </c>
      <c r="C19" s="98" t="s">
        <v>270</v>
      </c>
      <c r="D19" s="98" t="s">
        <v>284</v>
      </c>
      <c r="E19" s="43" t="s">
        <v>274</v>
      </c>
      <c r="F19" s="43" t="s">
        <v>271</v>
      </c>
      <c r="G19" s="43" t="s">
        <v>272</v>
      </c>
      <c r="H19" s="43" t="s">
        <v>273</v>
      </c>
      <c r="I19" s="43" t="s">
        <v>7</v>
      </c>
    </row>
    <row r="20" spans="1:11" ht="34.5" customHeight="1" x14ac:dyDescent="0.25">
      <c r="A20" s="68" t="s">
        <v>13</v>
      </c>
      <c r="B20" s="64" t="s">
        <v>14</v>
      </c>
      <c r="C20" s="63"/>
      <c r="D20" s="63"/>
      <c r="E20" s="63">
        <v>2</v>
      </c>
      <c r="F20" s="63"/>
      <c r="G20" s="63"/>
      <c r="H20" s="63"/>
      <c r="I20" s="44">
        <f t="shared" ref="I20:I51" si="0">(C20*$D$163)+(D20*$E$163)+(E20*$F$163)+(F20*$G$163)+(G20*$I$163)+(H20*$J$163)</f>
        <v>0</v>
      </c>
    </row>
    <row r="21" spans="1:11" ht="34.5" customHeight="1" x14ac:dyDescent="0.25">
      <c r="A21" s="69" t="s">
        <v>91</v>
      </c>
      <c r="B21" s="64" t="s">
        <v>8</v>
      </c>
      <c r="C21" s="63">
        <v>1</v>
      </c>
      <c r="D21" s="63"/>
      <c r="E21" s="63">
        <v>2</v>
      </c>
      <c r="F21" s="63"/>
      <c r="G21" s="63"/>
      <c r="H21" s="63"/>
      <c r="I21" s="44">
        <f t="shared" si="0"/>
        <v>0</v>
      </c>
    </row>
    <row r="22" spans="1:11" ht="34.5" customHeight="1" x14ac:dyDescent="0.25">
      <c r="A22" s="69" t="s">
        <v>92</v>
      </c>
      <c r="B22" s="64" t="s">
        <v>15</v>
      </c>
      <c r="C22" s="63"/>
      <c r="D22" s="63"/>
      <c r="E22" s="63">
        <v>3</v>
      </c>
      <c r="F22" s="63"/>
      <c r="G22" s="63"/>
      <c r="H22" s="63"/>
      <c r="I22" s="44">
        <f t="shared" si="0"/>
        <v>0</v>
      </c>
    </row>
    <row r="23" spans="1:11" ht="34.5" customHeight="1" x14ac:dyDescent="0.25">
      <c r="A23" s="70" t="s">
        <v>93</v>
      </c>
      <c r="B23" s="64" t="s">
        <v>8</v>
      </c>
      <c r="C23" s="63">
        <v>2</v>
      </c>
      <c r="D23" s="63"/>
      <c r="E23" s="63">
        <v>2</v>
      </c>
      <c r="F23" s="63"/>
      <c r="G23" s="63"/>
      <c r="H23" s="63"/>
      <c r="I23" s="44">
        <f t="shared" si="0"/>
        <v>0</v>
      </c>
    </row>
    <row r="24" spans="1:11" ht="34.5" customHeight="1" x14ac:dyDescent="0.25">
      <c r="A24" s="68" t="s">
        <v>94</v>
      </c>
      <c r="B24" s="64" t="s">
        <v>8</v>
      </c>
      <c r="C24" s="63">
        <v>1</v>
      </c>
      <c r="D24" s="63"/>
      <c r="E24" s="63">
        <v>2</v>
      </c>
      <c r="F24" s="63"/>
      <c r="G24" s="63"/>
      <c r="H24" s="63"/>
      <c r="I24" s="44">
        <f t="shared" si="0"/>
        <v>0</v>
      </c>
    </row>
    <row r="25" spans="1:11" ht="42.75" customHeight="1" x14ac:dyDescent="0.25">
      <c r="A25" s="62" t="s">
        <v>95</v>
      </c>
      <c r="B25" s="64" t="s">
        <v>8</v>
      </c>
      <c r="C25" s="63">
        <v>1</v>
      </c>
      <c r="D25" s="63"/>
      <c r="E25" s="63">
        <v>3</v>
      </c>
      <c r="F25" s="63"/>
      <c r="G25" s="63"/>
      <c r="H25" s="63"/>
      <c r="I25" s="44">
        <f t="shared" si="0"/>
        <v>0</v>
      </c>
    </row>
    <row r="26" spans="1:11" ht="34.5" customHeight="1" x14ac:dyDescent="0.25">
      <c r="A26" s="62" t="s">
        <v>96</v>
      </c>
      <c r="B26" s="80" t="s">
        <v>8</v>
      </c>
      <c r="C26" s="63">
        <v>1</v>
      </c>
      <c r="D26" s="63"/>
      <c r="E26" s="63">
        <v>2</v>
      </c>
      <c r="F26" s="63"/>
      <c r="G26" s="71"/>
      <c r="H26" s="63"/>
      <c r="I26" s="44">
        <f t="shared" si="0"/>
        <v>0</v>
      </c>
    </row>
    <row r="27" spans="1:11" ht="34.5" customHeight="1" x14ac:dyDescent="0.25">
      <c r="A27" s="62" t="s">
        <v>97</v>
      </c>
      <c r="B27" s="64" t="s">
        <v>8</v>
      </c>
      <c r="C27" s="63">
        <v>1</v>
      </c>
      <c r="D27" s="63"/>
      <c r="E27" s="63">
        <v>2</v>
      </c>
      <c r="F27" s="63"/>
      <c r="G27" s="63"/>
      <c r="H27" s="63"/>
      <c r="I27" s="44">
        <f t="shared" si="0"/>
        <v>0</v>
      </c>
    </row>
    <row r="28" spans="1:11" ht="34.5" customHeight="1" x14ac:dyDescent="0.25">
      <c r="A28" s="62" t="s">
        <v>98</v>
      </c>
      <c r="B28" s="64" t="s">
        <v>8</v>
      </c>
      <c r="C28" s="63">
        <v>1</v>
      </c>
      <c r="D28" s="63"/>
      <c r="E28" s="63">
        <v>3</v>
      </c>
      <c r="F28" s="63"/>
      <c r="G28" s="63"/>
      <c r="H28" s="63"/>
      <c r="I28" s="44">
        <f t="shared" si="0"/>
        <v>0</v>
      </c>
      <c r="J28" s="59"/>
      <c r="K28" s="59"/>
    </row>
    <row r="29" spans="1:11" ht="34.5" customHeight="1" x14ac:dyDescent="0.25">
      <c r="A29" s="68" t="s">
        <v>33</v>
      </c>
      <c r="B29" s="64" t="s">
        <v>8</v>
      </c>
      <c r="C29" s="63">
        <v>1</v>
      </c>
      <c r="D29" s="63"/>
      <c r="E29" s="63">
        <v>2</v>
      </c>
      <c r="F29" s="63"/>
      <c r="G29" s="63"/>
      <c r="H29" s="63"/>
      <c r="I29" s="44">
        <f t="shared" si="0"/>
        <v>0</v>
      </c>
      <c r="J29" s="59"/>
      <c r="K29" s="59"/>
    </row>
    <row r="30" spans="1:11" ht="34.5" customHeight="1" x14ac:dyDescent="0.25">
      <c r="A30" s="62" t="s">
        <v>16</v>
      </c>
      <c r="B30" s="64" t="s">
        <v>17</v>
      </c>
      <c r="C30" s="63">
        <v>2</v>
      </c>
      <c r="D30" s="63"/>
      <c r="E30" s="63">
        <v>1</v>
      </c>
      <c r="F30" s="63"/>
      <c r="G30" s="63"/>
      <c r="H30" s="63"/>
      <c r="I30" s="44">
        <f t="shared" si="0"/>
        <v>0</v>
      </c>
    </row>
    <row r="31" spans="1:11" ht="34.5" customHeight="1" x14ac:dyDescent="0.25">
      <c r="A31" s="72" t="s">
        <v>18</v>
      </c>
      <c r="B31" s="64" t="s">
        <v>8</v>
      </c>
      <c r="C31" s="63"/>
      <c r="D31" s="63"/>
      <c r="E31" s="63">
        <v>2</v>
      </c>
      <c r="F31" s="63"/>
      <c r="G31" s="63"/>
      <c r="H31" s="63"/>
      <c r="I31" s="44">
        <f t="shared" si="0"/>
        <v>0</v>
      </c>
      <c r="J31" s="93"/>
    </row>
    <row r="32" spans="1:11" ht="34.5" customHeight="1" x14ac:dyDescent="0.25">
      <c r="A32" s="62" t="s">
        <v>99</v>
      </c>
      <c r="B32" s="64" t="s">
        <v>8</v>
      </c>
      <c r="C32" s="63">
        <v>1</v>
      </c>
      <c r="D32" s="63"/>
      <c r="E32" s="63">
        <v>2</v>
      </c>
      <c r="F32" s="63"/>
      <c r="G32" s="63"/>
      <c r="H32" s="63"/>
      <c r="I32" s="44">
        <f t="shared" si="0"/>
        <v>0</v>
      </c>
      <c r="J32" s="94"/>
    </row>
    <row r="33" spans="1:10" ht="34.5" customHeight="1" x14ac:dyDescent="0.25">
      <c r="A33" s="62" t="s">
        <v>19</v>
      </c>
      <c r="B33" s="64" t="s">
        <v>15</v>
      </c>
      <c r="C33" s="63">
        <v>1</v>
      </c>
      <c r="D33" s="63"/>
      <c r="E33" s="63">
        <v>2</v>
      </c>
      <c r="F33" s="63"/>
      <c r="G33" s="63"/>
      <c r="H33" s="63"/>
      <c r="I33" s="44">
        <f t="shared" si="0"/>
        <v>0</v>
      </c>
      <c r="J33" s="94"/>
    </row>
    <row r="34" spans="1:10" ht="34.5" customHeight="1" x14ac:dyDescent="0.25">
      <c r="A34" s="62" t="s">
        <v>100</v>
      </c>
      <c r="B34" s="64" t="s">
        <v>8</v>
      </c>
      <c r="C34" s="63">
        <v>1</v>
      </c>
      <c r="D34" s="63"/>
      <c r="E34" s="63">
        <v>2</v>
      </c>
      <c r="F34" s="63"/>
      <c r="G34" s="63"/>
      <c r="H34" s="63"/>
      <c r="I34" s="44">
        <f t="shared" si="0"/>
        <v>0</v>
      </c>
      <c r="J34" s="94"/>
    </row>
    <row r="35" spans="1:10" ht="34.5" customHeight="1" x14ac:dyDescent="0.25">
      <c r="A35" s="62" t="s">
        <v>20</v>
      </c>
      <c r="B35" s="64" t="s">
        <v>8</v>
      </c>
      <c r="C35" s="63">
        <v>1</v>
      </c>
      <c r="D35" s="63"/>
      <c r="E35" s="63">
        <v>2</v>
      </c>
      <c r="F35" s="63"/>
      <c r="G35" s="63"/>
      <c r="H35" s="63"/>
      <c r="I35" s="44">
        <f t="shared" si="0"/>
        <v>0</v>
      </c>
      <c r="J35" s="94"/>
    </row>
    <row r="36" spans="1:10" ht="34.5" customHeight="1" x14ac:dyDescent="0.25">
      <c r="A36" s="62" t="s">
        <v>101</v>
      </c>
      <c r="B36" s="64" t="s">
        <v>8</v>
      </c>
      <c r="C36" s="63">
        <v>1</v>
      </c>
      <c r="D36" s="63"/>
      <c r="E36" s="63">
        <v>2</v>
      </c>
      <c r="F36" s="63"/>
      <c r="G36" s="63"/>
      <c r="H36" s="63"/>
      <c r="I36" s="44">
        <f t="shared" si="0"/>
        <v>0</v>
      </c>
      <c r="J36" s="94"/>
    </row>
    <row r="37" spans="1:10" ht="34.5" customHeight="1" x14ac:dyDescent="0.25">
      <c r="A37" s="62" t="s">
        <v>102</v>
      </c>
      <c r="B37" s="64" t="s">
        <v>8</v>
      </c>
      <c r="C37" s="63">
        <v>1</v>
      </c>
      <c r="D37" s="63"/>
      <c r="E37" s="63">
        <v>2</v>
      </c>
      <c r="F37" s="63"/>
      <c r="G37" s="63"/>
      <c r="H37" s="63"/>
      <c r="I37" s="44">
        <f t="shared" si="0"/>
        <v>0</v>
      </c>
      <c r="J37" s="94"/>
    </row>
    <row r="38" spans="1:10" ht="34.5" customHeight="1" x14ac:dyDescent="0.25">
      <c r="A38" s="62" t="s">
        <v>103</v>
      </c>
      <c r="B38" s="64" t="s">
        <v>9</v>
      </c>
      <c r="C38" s="63">
        <v>1</v>
      </c>
      <c r="D38" s="63"/>
      <c r="E38" s="63">
        <v>2</v>
      </c>
      <c r="F38" s="63"/>
      <c r="G38" s="63"/>
      <c r="H38" s="63"/>
      <c r="I38" s="44">
        <f t="shared" si="0"/>
        <v>0</v>
      </c>
      <c r="J38" s="94"/>
    </row>
    <row r="39" spans="1:10" ht="34.5" customHeight="1" x14ac:dyDescent="0.25">
      <c r="A39" s="62" t="s">
        <v>104</v>
      </c>
      <c r="B39" s="64" t="s">
        <v>8</v>
      </c>
      <c r="C39" s="63">
        <v>1</v>
      </c>
      <c r="D39" s="63"/>
      <c r="E39" s="63">
        <v>1</v>
      </c>
      <c r="F39" s="63"/>
      <c r="G39" s="63"/>
      <c r="H39" s="63">
        <v>3</v>
      </c>
      <c r="I39" s="44">
        <f t="shared" si="0"/>
        <v>0</v>
      </c>
      <c r="J39" s="94"/>
    </row>
    <row r="40" spans="1:10" ht="34.5" customHeight="1" x14ac:dyDescent="0.25">
      <c r="A40" s="68" t="s">
        <v>105</v>
      </c>
      <c r="B40" s="64" t="s">
        <v>8</v>
      </c>
      <c r="C40" s="63"/>
      <c r="D40" s="63"/>
      <c r="E40" s="63">
        <v>2</v>
      </c>
      <c r="F40" s="63"/>
      <c r="G40" s="63"/>
      <c r="H40" s="63"/>
      <c r="I40" s="44">
        <f t="shared" si="0"/>
        <v>0</v>
      </c>
      <c r="J40" s="94"/>
    </row>
    <row r="41" spans="1:10" ht="34.5" customHeight="1" x14ac:dyDescent="0.25">
      <c r="A41" s="62" t="s">
        <v>21</v>
      </c>
      <c r="B41" s="64" t="s">
        <v>8</v>
      </c>
      <c r="C41" s="63">
        <v>1</v>
      </c>
      <c r="D41" s="63"/>
      <c r="E41" s="63">
        <v>2</v>
      </c>
      <c r="F41" s="63"/>
      <c r="G41" s="63"/>
      <c r="H41" s="63"/>
      <c r="I41" s="44">
        <f t="shared" si="0"/>
        <v>0</v>
      </c>
      <c r="J41" s="94"/>
    </row>
    <row r="42" spans="1:10" ht="34.5" customHeight="1" x14ac:dyDescent="0.25">
      <c r="A42" s="62" t="s">
        <v>106</v>
      </c>
      <c r="B42" s="64" t="s">
        <v>22</v>
      </c>
      <c r="C42" s="63">
        <v>1</v>
      </c>
      <c r="D42" s="63"/>
      <c r="E42" s="63">
        <v>3</v>
      </c>
      <c r="F42" s="63"/>
      <c r="G42" s="63"/>
      <c r="H42" s="63"/>
      <c r="I42" s="44">
        <f t="shared" si="0"/>
        <v>0</v>
      </c>
      <c r="J42" s="94"/>
    </row>
    <row r="43" spans="1:10" ht="34.5" customHeight="1" x14ac:dyDescent="0.25">
      <c r="A43" s="62" t="s">
        <v>200</v>
      </c>
      <c r="B43" s="64" t="s">
        <v>8</v>
      </c>
      <c r="C43" s="63">
        <v>1</v>
      </c>
      <c r="D43" s="63"/>
      <c r="E43" s="63">
        <v>2</v>
      </c>
      <c r="F43" s="63"/>
      <c r="G43" s="63"/>
      <c r="H43" s="63"/>
      <c r="I43" s="44">
        <f t="shared" si="0"/>
        <v>0</v>
      </c>
      <c r="J43" s="94"/>
    </row>
    <row r="44" spans="1:10" ht="34.5" customHeight="1" x14ac:dyDescent="0.25">
      <c r="A44" s="62" t="s">
        <v>107</v>
      </c>
      <c r="B44" s="64" t="s">
        <v>8</v>
      </c>
      <c r="C44" s="63">
        <v>1</v>
      </c>
      <c r="D44" s="63"/>
      <c r="E44" s="63">
        <v>2</v>
      </c>
      <c r="F44" s="63"/>
      <c r="G44" s="63"/>
      <c r="H44" s="63"/>
      <c r="I44" s="44">
        <f t="shared" si="0"/>
        <v>0</v>
      </c>
      <c r="J44" s="95"/>
    </row>
    <row r="45" spans="1:10" ht="34.5" customHeight="1" x14ac:dyDescent="0.25">
      <c r="A45" s="62" t="s">
        <v>108</v>
      </c>
      <c r="B45" s="64" t="s">
        <v>8</v>
      </c>
      <c r="C45" s="63">
        <v>1</v>
      </c>
      <c r="D45" s="63"/>
      <c r="E45" s="63">
        <v>2</v>
      </c>
      <c r="F45" s="63"/>
      <c r="G45" s="63"/>
      <c r="H45" s="63"/>
      <c r="I45" s="44">
        <f t="shared" si="0"/>
        <v>0</v>
      </c>
    </row>
    <row r="46" spans="1:10" ht="34.5" customHeight="1" x14ac:dyDescent="0.25">
      <c r="A46" s="62" t="s">
        <v>109</v>
      </c>
      <c r="B46" s="64" t="s">
        <v>9</v>
      </c>
      <c r="C46" s="63">
        <v>2</v>
      </c>
      <c r="D46" s="63"/>
      <c r="E46" s="63">
        <v>2</v>
      </c>
      <c r="F46" s="63"/>
      <c r="G46" s="63"/>
      <c r="H46" s="63"/>
      <c r="I46" s="44">
        <f t="shared" si="0"/>
        <v>0</v>
      </c>
    </row>
    <row r="47" spans="1:10" ht="34.5" customHeight="1" x14ac:dyDescent="0.25">
      <c r="A47" s="62" t="s">
        <v>110</v>
      </c>
      <c r="B47" s="64" t="s">
        <v>8</v>
      </c>
      <c r="C47" s="63">
        <v>1</v>
      </c>
      <c r="D47" s="63"/>
      <c r="E47" s="63">
        <v>2</v>
      </c>
      <c r="F47" s="63"/>
      <c r="G47" s="63"/>
      <c r="H47" s="63"/>
      <c r="I47" s="44">
        <f t="shared" si="0"/>
        <v>0</v>
      </c>
    </row>
    <row r="48" spans="1:10" ht="34.5" customHeight="1" x14ac:dyDescent="0.25">
      <c r="A48" s="62" t="s">
        <v>111</v>
      </c>
      <c r="B48" s="64" t="s">
        <v>8</v>
      </c>
      <c r="C48" s="63">
        <v>1</v>
      </c>
      <c r="D48" s="63"/>
      <c r="E48" s="63">
        <v>2</v>
      </c>
      <c r="F48" s="63"/>
      <c r="G48" s="63"/>
      <c r="H48" s="63"/>
      <c r="I48" s="44">
        <f t="shared" si="0"/>
        <v>0</v>
      </c>
    </row>
    <row r="49" spans="1:9" ht="34.5" customHeight="1" x14ac:dyDescent="0.25">
      <c r="A49" s="62" t="s">
        <v>112</v>
      </c>
      <c r="B49" s="64" t="s">
        <v>8</v>
      </c>
      <c r="C49" s="63"/>
      <c r="D49" s="63"/>
      <c r="E49" s="63">
        <v>2</v>
      </c>
      <c r="F49" s="63"/>
      <c r="G49" s="63"/>
      <c r="H49" s="63"/>
      <c r="I49" s="44">
        <f t="shared" si="0"/>
        <v>0</v>
      </c>
    </row>
    <row r="50" spans="1:9" ht="34.5" customHeight="1" x14ac:dyDescent="0.25">
      <c r="A50" s="62" t="s">
        <v>113</v>
      </c>
      <c r="B50" s="64" t="s">
        <v>8</v>
      </c>
      <c r="C50" s="63"/>
      <c r="D50" s="63"/>
      <c r="E50" s="63">
        <v>2</v>
      </c>
      <c r="F50" s="63"/>
      <c r="G50" s="63"/>
      <c r="H50" s="63"/>
      <c r="I50" s="44">
        <f t="shared" si="0"/>
        <v>0</v>
      </c>
    </row>
    <row r="51" spans="1:9" ht="34.5" customHeight="1" x14ac:dyDescent="0.25">
      <c r="A51" s="62" t="s">
        <v>114</v>
      </c>
      <c r="B51" s="64" t="s">
        <v>9</v>
      </c>
      <c r="C51" s="63">
        <v>1</v>
      </c>
      <c r="D51" s="63"/>
      <c r="E51" s="63">
        <v>2</v>
      </c>
      <c r="F51" s="63"/>
      <c r="G51" s="63"/>
      <c r="H51" s="63"/>
      <c r="I51" s="44">
        <f t="shared" si="0"/>
        <v>0</v>
      </c>
    </row>
    <row r="52" spans="1:9" ht="34.5" customHeight="1" x14ac:dyDescent="0.25">
      <c r="A52" s="62" t="s">
        <v>115</v>
      </c>
      <c r="B52" s="64" t="s">
        <v>8</v>
      </c>
      <c r="C52" s="63">
        <v>1</v>
      </c>
      <c r="D52" s="63"/>
      <c r="E52" s="63">
        <v>2</v>
      </c>
      <c r="F52" s="63"/>
      <c r="G52" s="63"/>
      <c r="H52" s="63"/>
      <c r="I52" s="44">
        <f t="shared" ref="I52:I83" si="1">(C52*$D$163)+(D52*$E$163)+(E52*$F$163)+(F52*$G$163)+(G52*$I$163)+(H52*$J$163)</f>
        <v>0</v>
      </c>
    </row>
    <row r="53" spans="1:9" ht="34.5" customHeight="1" x14ac:dyDescent="0.25">
      <c r="A53" s="62" t="s">
        <v>116</v>
      </c>
      <c r="B53" s="64" t="s">
        <v>8</v>
      </c>
      <c r="C53" s="63">
        <v>1</v>
      </c>
      <c r="D53" s="63"/>
      <c r="E53" s="63">
        <v>2</v>
      </c>
      <c r="F53" s="63"/>
      <c r="G53" s="63">
        <v>1</v>
      </c>
      <c r="H53" s="63"/>
      <c r="I53" s="44">
        <f t="shared" si="1"/>
        <v>0</v>
      </c>
    </row>
    <row r="54" spans="1:9" ht="34.5" customHeight="1" x14ac:dyDescent="0.25">
      <c r="A54" s="62" t="s">
        <v>117</v>
      </c>
      <c r="B54" s="64" t="s">
        <v>8</v>
      </c>
      <c r="C54" s="63"/>
      <c r="D54" s="63"/>
      <c r="E54" s="63">
        <v>4</v>
      </c>
      <c r="F54" s="63"/>
      <c r="G54" s="63"/>
      <c r="H54" s="63"/>
      <c r="I54" s="44">
        <f t="shared" si="1"/>
        <v>0</v>
      </c>
    </row>
    <row r="55" spans="1:9" ht="34.5" customHeight="1" x14ac:dyDescent="0.25">
      <c r="A55" s="62" t="s">
        <v>118</v>
      </c>
      <c r="B55" s="64" t="s">
        <v>8</v>
      </c>
      <c r="C55" s="63"/>
      <c r="D55" s="63"/>
      <c r="E55" s="63">
        <v>3</v>
      </c>
      <c r="F55" s="63"/>
      <c r="G55" s="63"/>
      <c r="H55" s="63"/>
      <c r="I55" s="44">
        <f t="shared" si="1"/>
        <v>0</v>
      </c>
    </row>
    <row r="56" spans="1:9" ht="34.5" customHeight="1" x14ac:dyDescent="0.25">
      <c r="A56" s="74" t="s">
        <v>23</v>
      </c>
      <c r="B56" s="64" t="s">
        <v>22</v>
      </c>
      <c r="C56" s="63">
        <v>1</v>
      </c>
      <c r="D56" s="63"/>
      <c r="E56" s="63">
        <v>2</v>
      </c>
      <c r="F56" s="63"/>
      <c r="G56" s="63"/>
      <c r="H56" s="63"/>
      <c r="I56" s="44">
        <f t="shared" si="1"/>
        <v>0</v>
      </c>
    </row>
    <row r="57" spans="1:9" ht="34.5" customHeight="1" x14ac:dyDescent="0.25">
      <c r="A57" s="62" t="s">
        <v>119</v>
      </c>
      <c r="B57" s="64" t="s">
        <v>8</v>
      </c>
      <c r="C57" s="63"/>
      <c r="D57" s="63"/>
      <c r="E57" s="63">
        <v>3</v>
      </c>
      <c r="F57" s="63"/>
      <c r="G57" s="63"/>
      <c r="H57" s="63"/>
      <c r="I57" s="44">
        <f t="shared" si="1"/>
        <v>0</v>
      </c>
    </row>
    <row r="58" spans="1:9" ht="34.5" customHeight="1" x14ac:dyDescent="0.25">
      <c r="A58" s="62" t="s">
        <v>120</v>
      </c>
      <c r="B58" s="64" t="s">
        <v>24</v>
      </c>
      <c r="C58" s="63">
        <v>1</v>
      </c>
      <c r="D58" s="63"/>
      <c r="E58" s="63">
        <v>2</v>
      </c>
      <c r="F58" s="63"/>
      <c r="G58" s="63"/>
      <c r="H58" s="63"/>
      <c r="I58" s="44">
        <f t="shared" si="1"/>
        <v>0</v>
      </c>
    </row>
    <row r="59" spans="1:9" ht="34.5" customHeight="1" x14ac:dyDescent="0.25">
      <c r="A59" s="62" t="s">
        <v>121</v>
      </c>
      <c r="B59" s="64" t="s">
        <v>8</v>
      </c>
      <c r="C59" s="63">
        <v>1</v>
      </c>
      <c r="D59" s="63"/>
      <c r="E59" s="63">
        <v>3</v>
      </c>
      <c r="F59" s="63"/>
      <c r="G59" s="63"/>
      <c r="H59" s="63"/>
      <c r="I59" s="44">
        <f t="shared" si="1"/>
        <v>0</v>
      </c>
    </row>
    <row r="60" spans="1:9" ht="34.5" customHeight="1" x14ac:dyDescent="0.25">
      <c r="A60" s="62" t="s">
        <v>122</v>
      </c>
      <c r="B60" s="64" t="s">
        <v>8</v>
      </c>
      <c r="C60" s="63">
        <v>1</v>
      </c>
      <c r="D60" s="63"/>
      <c r="E60" s="63">
        <v>2</v>
      </c>
      <c r="F60" s="63"/>
      <c r="G60" s="63"/>
      <c r="H60" s="63"/>
      <c r="I60" s="44">
        <f t="shared" si="1"/>
        <v>0</v>
      </c>
    </row>
    <row r="61" spans="1:9" ht="34.5" customHeight="1" x14ac:dyDescent="0.25">
      <c r="A61" s="68" t="s">
        <v>123</v>
      </c>
      <c r="B61" s="64" t="s">
        <v>32</v>
      </c>
      <c r="C61" s="63">
        <v>1</v>
      </c>
      <c r="D61" s="63"/>
      <c r="E61" s="63">
        <v>1</v>
      </c>
      <c r="F61" s="63"/>
      <c r="G61" s="63"/>
      <c r="H61" s="63"/>
      <c r="I61" s="44">
        <f t="shared" si="1"/>
        <v>0</v>
      </c>
    </row>
    <row r="62" spans="1:9" ht="34.5" customHeight="1" x14ac:dyDescent="0.25">
      <c r="A62" s="62" t="s">
        <v>124</v>
      </c>
      <c r="B62" s="64" t="s">
        <v>25</v>
      </c>
      <c r="C62" s="63">
        <v>1</v>
      </c>
      <c r="D62" s="63"/>
      <c r="E62" s="63">
        <v>2</v>
      </c>
      <c r="F62" s="63"/>
      <c r="G62" s="63"/>
      <c r="H62" s="63"/>
      <c r="I62" s="44">
        <f t="shared" si="1"/>
        <v>0</v>
      </c>
    </row>
    <row r="63" spans="1:9" ht="34.5" customHeight="1" x14ac:dyDescent="0.25">
      <c r="A63" s="62" t="s">
        <v>125</v>
      </c>
      <c r="B63" s="64" t="s">
        <v>26</v>
      </c>
      <c r="C63" s="63">
        <v>2</v>
      </c>
      <c r="D63" s="63"/>
      <c r="E63" s="63">
        <v>2</v>
      </c>
      <c r="F63" s="63"/>
      <c r="G63" s="63"/>
      <c r="H63" s="63"/>
      <c r="I63" s="44">
        <f t="shared" si="1"/>
        <v>0</v>
      </c>
    </row>
    <row r="64" spans="1:9" ht="34.5" customHeight="1" x14ac:dyDescent="0.25">
      <c r="A64" s="62" t="s">
        <v>126</v>
      </c>
      <c r="B64" s="64" t="s">
        <v>8</v>
      </c>
      <c r="C64" s="63">
        <v>1</v>
      </c>
      <c r="D64" s="63"/>
      <c r="E64" s="63">
        <v>2</v>
      </c>
      <c r="F64" s="63"/>
      <c r="G64" s="63"/>
      <c r="H64" s="63"/>
      <c r="I64" s="44">
        <f t="shared" si="1"/>
        <v>0</v>
      </c>
    </row>
    <row r="65" spans="1:9" ht="34.5" customHeight="1" x14ac:dyDescent="0.25">
      <c r="A65" s="62" t="s">
        <v>127</v>
      </c>
      <c r="B65" s="64" t="s">
        <v>8</v>
      </c>
      <c r="C65" s="63">
        <v>1</v>
      </c>
      <c r="D65" s="63"/>
      <c r="E65" s="63">
        <v>2</v>
      </c>
      <c r="F65" s="63"/>
      <c r="G65" s="63"/>
      <c r="H65" s="63"/>
      <c r="I65" s="44">
        <f t="shared" si="1"/>
        <v>0</v>
      </c>
    </row>
    <row r="66" spans="1:9" ht="34.5" customHeight="1" x14ac:dyDescent="0.25">
      <c r="A66" s="68" t="s">
        <v>128</v>
      </c>
      <c r="B66" s="64" t="s">
        <v>8</v>
      </c>
      <c r="C66" s="63">
        <v>1</v>
      </c>
      <c r="D66" s="63"/>
      <c r="E66" s="63">
        <v>2</v>
      </c>
      <c r="F66" s="63"/>
      <c r="G66" s="63"/>
      <c r="H66" s="63"/>
      <c r="I66" s="44">
        <f t="shared" si="1"/>
        <v>0</v>
      </c>
    </row>
    <row r="67" spans="1:9" ht="34.5" customHeight="1" x14ac:dyDescent="0.25">
      <c r="A67" s="68" t="s">
        <v>27</v>
      </c>
      <c r="B67" s="64" t="s">
        <v>9</v>
      </c>
      <c r="C67" s="63">
        <v>1</v>
      </c>
      <c r="D67" s="63"/>
      <c r="E67" s="63">
        <v>2</v>
      </c>
      <c r="F67" s="63"/>
      <c r="G67" s="63"/>
      <c r="H67" s="63"/>
      <c r="I67" s="44">
        <f t="shared" si="1"/>
        <v>0</v>
      </c>
    </row>
    <row r="68" spans="1:9" ht="34.5" customHeight="1" x14ac:dyDescent="0.25">
      <c r="A68" s="62" t="s">
        <v>129</v>
      </c>
      <c r="B68" s="64" t="s">
        <v>8</v>
      </c>
      <c r="C68" s="63">
        <v>1</v>
      </c>
      <c r="D68" s="63"/>
      <c r="E68" s="63">
        <v>2</v>
      </c>
      <c r="F68" s="63"/>
      <c r="G68" s="63"/>
      <c r="H68" s="63"/>
      <c r="I68" s="44">
        <f t="shared" si="1"/>
        <v>0</v>
      </c>
    </row>
    <row r="69" spans="1:9" ht="34.5" customHeight="1" x14ac:dyDescent="0.25">
      <c r="A69" s="68" t="s">
        <v>130</v>
      </c>
      <c r="B69" s="64" t="s">
        <v>8</v>
      </c>
      <c r="C69" s="63">
        <v>1</v>
      </c>
      <c r="D69" s="63"/>
      <c r="E69" s="63">
        <v>1</v>
      </c>
      <c r="F69" s="63"/>
      <c r="G69" s="63"/>
      <c r="H69" s="63"/>
      <c r="I69" s="44">
        <f t="shared" si="1"/>
        <v>0</v>
      </c>
    </row>
    <row r="70" spans="1:9" ht="34.5" customHeight="1" x14ac:dyDescent="0.25">
      <c r="A70" s="62" t="s">
        <v>131</v>
      </c>
      <c r="B70" s="64" t="s">
        <v>8</v>
      </c>
      <c r="C70" s="63">
        <v>1</v>
      </c>
      <c r="D70" s="63"/>
      <c r="E70" s="63">
        <v>2</v>
      </c>
      <c r="F70" s="63"/>
      <c r="G70" s="73"/>
      <c r="H70" s="63"/>
      <c r="I70" s="44">
        <f t="shared" si="1"/>
        <v>0</v>
      </c>
    </row>
    <row r="71" spans="1:9" ht="34.5" customHeight="1" x14ac:dyDescent="0.25">
      <c r="A71" s="62" t="s">
        <v>132</v>
      </c>
      <c r="B71" s="64" t="s">
        <v>8</v>
      </c>
      <c r="C71" s="63">
        <v>1</v>
      </c>
      <c r="D71" s="63"/>
      <c r="E71" s="63">
        <v>3</v>
      </c>
      <c r="F71" s="63"/>
      <c r="G71" s="75"/>
      <c r="H71" s="63"/>
      <c r="I71" s="44">
        <f t="shared" si="1"/>
        <v>0</v>
      </c>
    </row>
    <row r="72" spans="1:9" ht="34.5" customHeight="1" x14ac:dyDescent="0.25">
      <c r="A72" s="62" t="s">
        <v>204</v>
      </c>
      <c r="B72" s="64" t="s">
        <v>8</v>
      </c>
      <c r="C72" s="63"/>
      <c r="D72" s="63"/>
      <c r="E72" s="63">
        <v>2</v>
      </c>
      <c r="F72" s="63"/>
      <c r="G72" s="63"/>
      <c r="H72" s="63"/>
      <c r="I72" s="44">
        <f t="shared" si="1"/>
        <v>0</v>
      </c>
    </row>
    <row r="73" spans="1:9" ht="34.5" customHeight="1" x14ac:dyDescent="0.25">
      <c r="A73" s="62" t="s">
        <v>28</v>
      </c>
      <c r="B73" s="64" t="s">
        <v>9</v>
      </c>
      <c r="C73" s="63">
        <v>1</v>
      </c>
      <c r="D73" s="63"/>
      <c r="E73" s="63">
        <v>2</v>
      </c>
      <c r="F73" s="63"/>
      <c r="G73" s="63"/>
      <c r="H73" s="63"/>
      <c r="I73" s="44">
        <f t="shared" si="1"/>
        <v>0</v>
      </c>
    </row>
    <row r="74" spans="1:9" ht="34.5" customHeight="1" x14ac:dyDescent="0.25">
      <c r="A74" s="62" t="s">
        <v>133</v>
      </c>
      <c r="B74" s="64" t="s">
        <v>8</v>
      </c>
      <c r="C74" s="63"/>
      <c r="D74" s="63"/>
      <c r="E74" s="63">
        <v>2</v>
      </c>
      <c r="F74" s="63"/>
      <c r="G74" s="63"/>
      <c r="H74" s="63"/>
      <c r="I74" s="44">
        <f t="shared" si="1"/>
        <v>0</v>
      </c>
    </row>
    <row r="75" spans="1:9" ht="34.5" customHeight="1" x14ac:dyDescent="0.25">
      <c r="A75" s="62" t="s">
        <v>134</v>
      </c>
      <c r="B75" s="64" t="s">
        <v>29</v>
      </c>
      <c r="C75" s="63"/>
      <c r="D75" s="63"/>
      <c r="E75" s="63">
        <v>2</v>
      </c>
      <c r="F75" s="63"/>
      <c r="G75" s="63"/>
      <c r="H75" s="63"/>
      <c r="I75" s="44">
        <f t="shared" si="1"/>
        <v>0</v>
      </c>
    </row>
    <row r="76" spans="1:9" ht="34.5" customHeight="1" x14ac:dyDescent="0.25">
      <c r="A76" s="62" t="s">
        <v>30</v>
      </c>
      <c r="B76" s="64" t="s">
        <v>8</v>
      </c>
      <c r="C76" s="63">
        <v>1</v>
      </c>
      <c r="D76" s="63"/>
      <c r="E76" s="63">
        <v>2</v>
      </c>
      <c r="F76" s="63"/>
      <c r="G76" s="63"/>
      <c r="H76" s="63"/>
      <c r="I76" s="44">
        <f t="shared" si="1"/>
        <v>0</v>
      </c>
    </row>
    <row r="77" spans="1:9" ht="34.5" customHeight="1" x14ac:dyDescent="0.25">
      <c r="A77" s="62" t="s">
        <v>135</v>
      </c>
      <c r="B77" s="64" t="s">
        <v>8</v>
      </c>
      <c r="C77" s="63"/>
      <c r="D77" s="63"/>
      <c r="E77" s="63">
        <v>2</v>
      </c>
      <c r="F77" s="63"/>
      <c r="G77" s="63"/>
      <c r="H77" s="63"/>
      <c r="I77" s="44">
        <f t="shared" si="1"/>
        <v>0</v>
      </c>
    </row>
    <row r="78" spans="1:9" ht="34.5" customHeight="1" x14ac:dyDescent="0.25">
      <c r="A78" s="62" t="s">
        <v>136</v>
      </c>
      <c r="B78" s="64" t="s">
        <v>8</v>
      </c>
      <c r="C78" s="63">
        <v>1</v>
      </c>
      <c r="D78" s="63"/>
      <c r="E78" s="63">
        <v>2</v>
      </c>
      <c r="F78" s="63"/>
      <c r="G78" s="63"/>
      <c r="H78" s="63"/>
      <c r="I78" s="44">
        <f t="shared" si="1"/>
        <v>0</v>
      </c>
    </row>
    <row r="79" spans="1:9" ht="34.5" customHeight="1" x14ac:dyDescent="0.25">
      <c r="A79" s="62" t="s">
        <v>137</v>
      </c>
      <c r="B79" s="64" t="s">
        <v>8</v>
      </c>
      <c r="C79" s="63"/>
      <c r="D79" s="63"/>
      <c r="E79" s="63">
        <v>2</v>
      </c>
      <c r="F79" s="63"/>
      <c r="G79" s="63">
        <v>1</v>
      </c>
      <c r="H79" s="63"/>
      <c r="I79" s="44">
        <f t="shared" si="1"/>
        <v>0</v>
      </c>
    </row>
    <row r="80" spans="1:9" ht="34.5" customHeight="1" x14ac:dyDescent="0.25">
      <c r="A80" s="62" t="s">
        <v>138</v>
      </c>
      <c r="B80" s="64" t="s">
        <v>25</v>
      </c>
      <c r="C80" s="63">
        <v>1</v>
      </c>
      <c r="D80" s="63"/>
      <c r="E80" s="63">
        <v>2</v>
      </c>
      <c r="F80" s="63"/>
      <c r="G80" s="63"/>
      <c r="H80" s="63"/>
      <c r="I80" s="44">
        <f t="shared" si="1"/>
        <v>0</v>
      </c>
    </row>
    <row r="81" spans="1:9" ht="34.5" customHeight="1" x14ac:dyDescent="0.25">
      <c r="A81" s="62" t="s">
        <v>139</v>
      </c>
      <c r="B81" s="64" t="s">
        <v>8</v>
      </c>
      <c r="C81" s="63">
        <v>1</v>
      </c>
      <c r="D81" s="63"/>
      <c r="E81" s="63">
        <v>2</v>
      </c>
      <c r="F81" s="63"/>
      <c r="G81" s="63"/>
      <c r="H81" s="63"/>
      <c r="I81" s="44">
        <f t="shared" si="1"/>
        <v>0</v>
      </c>
    </row>
    <row r="82" spans="1:9" ht="34.5" customHeight="1" x14ac:dyDescent="0.25">
      <c r="A82" s="62" t="s">
        <v>140</v>
      </c>
      <c r="B82" s="64" t="s">
        <v>8</v>
      </c>
      <c r="C82" s="63">
        <v>1</v>
      </c>
      <c r="D82" s="63"/>
      <c r="E82" s="63">
        <v>2</v>
      </c>
      <c r="F82" s="63"/>
      <c r="G82" s="63"/>
      <c r="H82" s="63"/>
      <c r="I82" s="44">
        <f t="shared" si="1"/>
        <v>0</v>
      </c>
    </row>
    <row r="83" spans="1:9" ht="34.5" customHeight="1" x14ac:dyDescent="0.25">
      <c r="A83" s="62" t="s">
        <v>141</v>
      </c>
      <c r="B83" s="64" t="s">
        <v>26</v>
      </c>
      <c r="C83" s="63">
        <v>1</v>
      </c>
      <c r="D83" s="63"/>
      <c r="E83" s="63">
        <v>2</v>
      </c>
      <c r="F83" s="63"/>
      <c r="G83" s="63"/>
      <c r="H83" s="63"/>
      <c r="I83" s="44">
        <f t="shared" si="1"/>
        <v>0</v>
      </c>
    </row>
    <row r="84" spans="1:9" ht="34.5" customHeight="1" x14ac:dyDescent="0.25">
      <c r="A84" s="62" t="s">
        <v>142</v>
      </c>
      <c r="B84" s="64" t="s">
        <v>8</v>
      </c>
      <c r="C84" s="63">
        <v>1</v>
      </c>
      <c r="D84" s="63"/>
      <c r="E84" s="63">
        <v>2</v>
      </c>
      <c r="F84" s="63"/>
      <c r="G84" s="63"/>
      <c r="H84" s="63"/>
      <c r="I84" s="44">
        <f t="shared" ref="I84:I115" si="2">(C84*$D$163)+(D84*$E$163)+(E84*$F$163)+(F84*$G$163)+(G84*$I$163)+(H84*$J$163)</f>
        <v>0</v>
      </c>
    </row>
    <row r="85" spans="1:9" ht="34.5" customHeight="1" x14ac:dyDescent="0.25">
      <c r="A85" s="62" t="s">
        <v>202</v>
      </c>
      <c r="B85" s="64" t="s">
        <v>8</v>
      </c>
      <c r="C85" s="63"/>
      <c r="D85" s="63"/>
      <c r="E85" s="63">
        <v>2</v>
      </c>
      <c r="F85" s="63"/>
      <c r="G85" s="63"/>
      <c r="H85" s="63"/>
      <c r="I85" s="44">
        <f t="shared" si="2"/>
        <v>0</v>
      </c>
    </row>
    <row r="86" spans="1:9" ht="34.5" customHeight="1" x14ac:dyDescent="0.25">
      <c r="A86" s="62" t="s">
        <v>287</v>
      </c>
      <c r="B86" s="64" t="s">
        <v>8</v>
      </c>
      <c r="C86" s="63"/>
      <c r="D86" s="63"/>
      <c r="E86" s="63">
        <v>2</v>
      </c>
      <c r="F86" s="63"/>
      <c r="G86" s="63"/>
      <c r="H86" s="63"/>
      <c r="I86" s="44">
        <f t="shared" si="2"/>
        <v>0</v>
      </c>
    </row>
    <row r="87" spans="1:9" ht="34.5" customHeight="1" x14ac:dyDescent="0.25">
      <c r="A87" s="62" t="s">
        <v>143</v>
      </c>
      <c r="B87" s="64" t="s">
        <v>8</v>
      </c>
      <c r="C87" s="63">
        <v>1</v>
      </c>
      <c r="D87" s="63"/>
      <c r="E87" s="63">
        <v>2</v>
      </c>
      <c r="F87" s="63"/>
      <c r="G87" s="63"/>
      <c r="H87" s="63"/>
      <c r="I87" s="44">
        <f t="shared" si="2"/>
        <v>0</v>
      </c>
    </row>
    <row r="88" spans="1:9" ht="34.5" customHeight="1" x14ac:dyDescent="0.25">
      <c r="A88" s="62" t="s">
        <v>144</v>
      </c>
      <c r="B88" s="64" t="s">
        <v>8</v>
      </c>
      <c r="C88" s="63"/>
      <c r="D88" s="63"/>
      <c r="E88" s="63">
        <v>2</v>
      </c>
      <c r="F88" s="63"/>
      <c r="G88" s="63"/>
      <c r="H88" s="63"/>
      <c r="I88" s="44">
        <f t="shared" si="2"/>
        <v>0</v>
      </c>
    </row>
    <row r="89" spans="1:9" ht="34.5" customHeight="1" x14ac:dyDescent="0.25">
      <c r="A89" s="62" t="s">
        <v>145</v>
      </c>
      <c r="B89" s="64" t="s">
        <v>9</v>
      </c>
      <c r="C89" s="63">
        <v>1</v>
      </c>
      <c r="D89" s="63"/>
      <c r="E89" s="63">
        <v>2</v>
      </c>
      <c r="F89" s="63"/>
      <c r="G89" s="63"/>
      <c r="H89" s="63"/>
      <c r="I89" s="44">
        <f t="shared" si="2"/>
        <v>0</v>
      </c>
    </row>
    <row r="90" spans="1:9" ht="34.5" customHeight="1" x14ac:dyDescent="0.25">
      <c r="A90" s="62" t="s">
        <v>146</v>
      </c>
      <c r="B90" s="64" t="s">
        <v>8</v>
      </c>
      <c r="C90" s="63">
        <v>1</v>
      </c>
      <c r="D90" s="63"/>
      <c r="E90" s="63">
        <v>2</v>
      </c>
      <c r="F90" s="63"/>
      <c r="G90" s="63"/>
      <c r="H90" s="63"/>
      <c r="I90" s="44">
        <f t="shared" si="2"/>
        <v>0</v>
      </c>
    </row>
    <row r="91" spans="1:9" ht="34.5" customHeight="1" x14ac:dyDescent="0.25">
      <c r="A91" s="68" t="s">
        <v>147</v>
      </c>
      <c r="B91" s="64" t="s">
        <v>8</v>
      </c>
      <c r="C91" s="63">
        <v>1</v>
      </c>
      <c r="D91" s="63"/>
      <c r="E91" s="63">
        <v>2</v>
      </c>
      <c r="F91" s="63"/>
      <c r="G91" s="63"/>
      <c r="H91" s="63"/>
      <c r="I91" s="44">
        <f t="shared" si="2"/>
        <v>0</v>
      </c>
    </row>
    <row r="92" spans="1:9" ht="34.5" customHeight="1" x14ac:dyDescent="0.25">
      <c r="A92" s="62" t="s">
        <v>34</v>
      </c>
      <c r="B92" s="64" t="s">
        <v>8</v>
      </c>
      <c r="C92" s="63">
        <v>1</v>
      </c>
      <c r="D92" s="63"/>
      <c r="E92" s="63">
        <v>2</v>
      </c>
      <c r="F92" s="63"/>
      <c r="G92" s="63"/>
      <c r="H92" s="63"/>
      <c r="I92" s="44">
        <f t="shared" si="2"/>
        <v>0</v>
      </c>
    </row>
    <row r="93" spans="1:9" ht="34.5" customHeight="1" x14ac:dyDescent="0.25">
      <c r="A93" s="62" t="s">
        <v>148</v>
      </c>
      <c r="B93" s="64" t="s">
        <v>8</v>
      </c>
      <c r="C93" s="63">
        <v>1</v>
      </c>
      <c r="D93" s="63"/>
      <c r="E93" s="63">
        <v>2</v>
      </c>
      <c r="F93" s="63"/>
      <c r="G93" s="63"/>
      <c r="H93" s="63"/>
      <c r="I93" s="44">
        <f t="shared" si="2"/>
        <v>0</v>
      </c>
    </row>
    <row r="94" spans="1:9" ht="34.5" customHeight="1" x14ac:dyDescent="0.25">
      <c r="A94" s="62" t="s">
        <v>149</v>
      </c>
      <c r="B94" s="64" t="s">
        <v>14</v>
      </c>
      <c r="C94" s="63"/>
      <c r="D94" s="63"/>
      <c r="E94" s="63">
        <v>3</v>
      </c>
      <c r="F94" s="63"/>
      <c r="G94" s="63"/>
      <c r="H94" s="63"/>
      <c r="I94" s="44">
        <f t="shared" si="2"/>
        <v>0</v>
      </c>
    </row>
    <row r="95" spans="1:9" ht="34.5" customHeight="1" x14ac:dyDescent="0.25">
      <c r="A95" s="62" t="s">
        <v>150</v>
      </c>
      <c r="B95" s="64" t="s">
        <v>8</v>
      </c>
      <c r="C95" s="63">
        <v>1</v>
      </c>
      <c r="D95" s="63"/>
      <c r="E95" s="63">
        <v>2</v>
      </c>
      <c r="F95" s="63"/>
      <c r="G95" s="63"/>
      <c r="H95" s="63"/>
      <c r="I95" s="44">
        <f t="shared" si="2"/>
        <v>0</v>
      </c>
    </row>
    <row r="96" spans="1:9" ht="34.5" customHeight="1" x14ac:dyDescent="0.25">
      <c r="A96" s="62" t="s">
        <v>151</v>
      </c>
      <c r="B96" s="64" t="s">
        <v>8</v>
      </c>
      <c r="C96" s="76">
        <v>1</v>
      </c>
      <c r="D96" s="76"/>
      <c r="E96" s="76">
        <v>2</v>
      </c>
      <c r="F96" s="76"/>
      <c r="G96" s="63"/>
      <c r="H96" s="63"/>
      <c r="I96" s="44">
        <f t="shared" si="2"/>
        <v>0</v>
      </c>
    </row>
    <row r="97" spans="1:11" ht="34.5" customHeight="1" x14ac:dyDescent="0.25">
      <c r="A97" s="62" t="s">
        <v>152</v>
      </c>
      <c r="B97" s="64" t="s">
        <v>8</v>
      </c>
      <c r="C97" s="63"/>
      <c r="D97" s="63"/>
      <c r="E97" s="63">
        <v>2</v>
      </c>
      <c r="F97" s="63"/>
      <c r="G97" s="63"/>
      <c r="H97" s="63"/>
      <c r="I97" s="44">
        <f t="shared" si="2"/>
        <v>0</v>
      </c>
    </row>
    <row r="98" spans="1:11" ht="34.5" customHeight="1" x14ac:dyDescent="0.25">
      <c r="A98" s="62" t="s">
        <v>153</v>
      </c>
      <c r="B98" s="64" t="s">
        <v>8</v>
      </c>
      <c r="C98" s="63">
        <v>1</v>
      </c>
      <c r="D98" s="63"/>
      <c r="E98" s="63">
        <v>2</v>
      </c>
      <c r="F98" s="63"/>
      <c r="G98" s="63"/>
      <c r="H98" s="63"/>
      <c r="I98" s="44">
        <f t="shared" si="2"/>
        <v>0</v>
      </c>
    </row>
    <row r="99" spans="1:11" ht="34.5" customHeight="1" x14ac:dyDescent="0.25">
      <c r="A99" s="62" t="s">
        <v>154</v>
      </c>
      <c r="B99" s="64" t="s">
        <v>8</v>
      </c>
      <c r="C99" s="63">
        <v>1</v>
      </c>
      <c r="D99" s="63"/>
      <c r="E99" s="63">
        <v>2</v>
      </c>
      <c r="F99" s="63"/>
      <c r="G99" s="63"/>
      <c r="H99" s="63"/>
      <c r="I99" s="44">
        <f t="shared" si="2"/>
        <v>0</v>
      </c>
    </row>
    <row r="100" spans="1:11" ht="34.5" customHeight="1" x14ac:dyDescent="0.25">
      <c r="A100" s="62" t="s">
        <v>155</v>
      </c>
      <c r="B100" s="64" t="s">
        <v>8</v>
      </c>
      <c r="C100" s="63"/>
      <c r="D100" s="63"/>
      <c r="E100" s="63">
        <v>2</v>
      </c>
      <c r="F100" s="63"/>
      <c r="G100" s="63"/>
      <c r="H100" s="63"/>
      <c r="I100" s="44">
        <f t="shared" si="2"/>
        <v>0</v>
      </c>
    </row>
    <row r="101" spans="1:11" ht="34.5" customHeight="1" x14ac:dyDescent="0.25">
      <c r="A101" s="62" t="s">
        <v>156</v>
      </c>
      <c r="B101" s="64" t="s">
        <v>8</v>
      </c>
      <c r="C101" s="63">
        <v>1</v>
      </c>
      <c r="D101" s="63"/>
      <c r="E101" s="63">
        <v>2</v>
      </c>
      <c r="F101" s="63"/>
      <c r="G101" s="63"/>
      <c r="H101" s="63"/>
      <c r="I101" s="44">
        <f t="shared" si="2"/>
        <v>0</v>
      </c>
    </row>
    <row r="102" spans="1:11" ht="34.5" customHeight="1" x14ac:dyDescent="0.25">
      <c r="A102" s="62" t="s">
        <v>157</v>
      </c>
      <c r="B102" s="64" t="s">
        <v>8</v>
      </c>
      <c r="C102" s="63">
        <v>1</v>
      </c>
      <c r="D102" s="63"/>
      <c r="E102" s="63">
        <v>2</v>
      </c>
      <c r="F102" s="63"/>
      <c r="G102" s="75"/>
      <c r="H102" s="63"/>
      <c r="I102" s="44">
        <f t="shared" si="2"/>
        <v>0</v>
      </c>
    </row>
    <row r="103" spans="1:11" s="86" customFormat="1" ht="34.5" customHeight="1" x14ac:dyDescent="0.25">
      <c r="A103" s="62" t="s">
        <v>158</v>
      </c>
      <c r="B103" s="64" t="s">
        <v>8</v>
      </c>
      <c r="C103" s="63">
        <v>1</v>
      </c>
      <c r="D103" s="63"/>
      <c r="E103" s="63">
        <v>2</v>
      </c>
      <c r="F103" s="63"/>
      <c r="G103" s="63"/>
      <c r="H103" s="63"/>
      <c r="I103" s="44">
        <f t="shared" si="2"/>
        <v>0</v>
      </c>
      <c r="J103" s="39"/>
      <c r="K103" s="39"/>
    </row>
    <row r="104" spans="1:11" ht="34.5" customHeight="1" x14ac:dyDescent="0.25">
      <c r="A104" s="62" t="s">
        <v>159</v>
      </c>
      <c r="B104" s="64" t="s">
        <v>8</v>
      </c>
      <c r="C104" s="63">
        <v>1</v>
      </c>
      <c r="D104" s="63"/>
      <c r="E104" s="63">
        <v>2</v>
      </c>
      <c r="F104" s="63"/>
      <c r="G104" s="63"/>
      <c r="H104" s="63"/>
      <c r="I104" s="44">
        <f t="shared" si="2"/>
        <v>0</v>
      </c>
    </row>
    <row r="105" spans="1:11" ht="34.5" customHeight="1" x14ac:dyDescent="0.25">
      <c r="A105" s="62" t="s">
        <v>160</v>
      </c>
      <c r="B105" s="64" t="s">
        <v>14</v>
      </c>
      <c r="C105" s="63">
        <v>1</v>
      </c>
      <c r="D105" s="63"/>
      <c r="E105" s="63">
        <v>3</v>
      </c>
      <c r="F105" s="63"/>
      <c r="G105" s="63"/>
      <c r="H105" s="63"/>
      <c r="I105" s="44">
        <f t="shared" si="2"/>
        <v>0</v>
      </c>
    </row>
    <row r="106" spans="1:11" ht="34.5" customHeight="1" x14ac:dyDescent="0.25">
      <c r="A106" s="68" t="s">
        <v>161</v>
      </c>
      <c r="B106" s="64" t="s">
        <v>14</v>
      </c>
      <c r="C106" s="63">
        <v>1</v>
      </c>
      <c r="D106" s="63"/>
      <c r="E106" s="63">
        <v>2</v>
      </c>
      <c r="F106" s="63"/>
      <c r="G106" s="63"/>
      <c r="H106" s="73"/>
      <c r="I106" s="44">
        <f t="shared" si="2"/>
        <v>0</v>
      </c>
    </row>
    <row r="107" spans="1:11" ht="34.5" customHeight="1" x14ac:dyDescent="0.25">
      <c r="A107" s="62" t="s">
        <v>162</v>
      </c>
      <c r="B107" s="64" t="s">
        <v>25</v>
      </c>
      <c r="C107" s="63">
        <v>1</v>
      </c>
      <c r="D107" s="63"/>
      <c r="E107" s="63">
        <v>2</v>
      </c>
      <c r="F107" s="63"/>
      <c r="G107" s="63"/>
      <c r="H107" s="63"/>
      <c r="I107" s="44">
        <f t="shared" si="2"/>
        <v>0</v>
      </c>
    </row>
    <row r="108" spans="1:11" ht="34.5" customHeight="1" x14ac:dyDescent="0.25">
      <c r="A108" s="62" t="s">
        <v>163</v>
      </c>
      <c r="B108" s="64" t="s">
        <v>8</v>
      </c>
      <c r="C108" s="63">
        <v>1</v>
      </c>
      <c r="D108" s="63"/>
      <c r="E108" s="63">
        <v>2</v>
      </c>
      <c r="F108" s="63"/>
      <c r="G108" s="63"/>
      <c r="H108" s="63"/>
      <c r="I108" s="44">
        <f t="shared" si="2"/>
        <v>0</v>
      </c>
    </row>
    <row r="109" spans="1:11" ht="34.5" customHeight="1" x14ac:dyDescent="0.25">
      <c r="A109" s="62" t="s">
        <v>164</v>
      </c>
      <c r="B109" s="64" t="s">
        <v>8</v>
      </c>
      <c r="C109" s="63">
        <v>1</v>
      </c>
      <c r="D109" s="63"/>
      <c r="E109" s="63">
        <v>2</v>
      </c>
      <c r="F109" s="63"/>
      <c r="G109" s="63"/>
      <c r="H109" s="75"/>
      <c r="I109" s="44">
        <f t="shared" si="2"/>
        <v>0</v>
      </c>
    </row>
    <row r="110" spans="1:11" ht="34.5" customHeight="1" x14ac:dyDescent="0.25">
      <c r="A110" s="62" t="s">
        <v>165</v>
      </c>
      <c r="B110" s="64" t="s">
        <v>8</v>
      </c>
      <c r="C110" s="63">
        <v>1</v>
      </c>
      <c r="D110" s="63"/>
      <c r="E110" s="63">
        <v>2</v>
      </c>
      <c r="F110" s="63"/>
      <c r="G110" s="63"/>
      <c r="H110" s="63"/>
      <c r="I110" s="44">
        <f t="shared" si="2"/>
        <v>0</v>
      </c>
    </row>
    <row r="111" spans="1:11" ht="34.5" customHeight="1" x14ac:dyDescent="0.25">
      <c r="A111" s="62" t="s">
        <v>12</v>
      </c>
      <c r="B111" s="81" t="s">
        <v>8</v>
      </c>
      <c r="C111" s="63"/>
      <c r="D111" s="63">
        <v>2</v>
      </c>
      <c r="E111" s="63">
        <v>9</v>
      </c>
      <c r="F111" s="63">
        <v>8</v>
      </c>
      <c r="G111" s="63"/>
      <c r="H111" s="63"/>
      <c r="I111" s="44">
        <f t="shared" si="2"/>
        <v>0</v>
      </c>
    </row>
    <row r="112" spans="1:11" ht="34.5" customHeight="1" x14ac:dyDescent="0.25">
      <c r="A112" s="68" t="s">
        <v>75</v>
      </c>
      <c r="B112" s="64" t="s">
        <v>8</v>
      </c>
      <c r="C112" s="63"/>
      <c r="D112" s="63"/>
      <c r="E112" s="63">
        <v>1</v>
      </c>
      <c r="F112" s="63"/>
      <c r="G112" s="63"/>
      <c r="H112" s="63"/>
      <c r="I112" s="44">
        <f t="shared" si="2"/>
        <v>0</v>
      </c>
    </row>
    <row r="113" spans="1:9" ht="34.5" customHeight="1" x14ac:dyDescent="0.25">
      <c r="A113" s="77" t="s">
        <v>166</v>
      </c>
      <c r="B113" s="64" t="s">
        <v>8</v>
      </c>
      <c r="C113" s="63"/>
      <c r="D113" s="63"/>
      <c r="E113" s="63">
        <v>1</v>
      </c>
      <c r="F113" s="63"/>
      <c r="G113" s="63"/>
      <c r="H113" s="63"/>
      <c r="I113" s="44">
        <f t="shared" si="2"/>
        <v>0</v>
      </c>
    </row>
    <row r="114" spans="1:9" ht="34.5" customHeight="1" x14ac:dyDescent="0.25">
      <c r="A114" s="62" t="s">
        <v>167</v>
      </c>
      <c r="B114" s="64" t="s">
        <v>8</v>
      </c>
      <c r="C114" s="63"/>
      <c r="D114" s="63"/>
      <c r="E114" s="63">
        <v>1</v>
      </c>
      <c r="F114" s="63"/>
      <c r="G114" s="63"/>
      <c r="H114" s="63"/>
      <c r="I114" s="44">
        <f t="shared" si="2"/>
        <v>0</v>
      </c>
    </row>
    <row r="115" spans="1:9" ht="34.5" customHeight="1" x14ac:dyDescent="0.25">
      <c r="A115" s="68" t="s">
        <v>31</v>
      </c>
      <c r="B115" s="64" t="s">
        <v>8</v>
      </c>
      <c r="C115" s="63">
        <v>1</v>
      </c>
      <c r="D115" s="63"/>
      <c r="E115" s="63"/>
      <c r="F115" s="63"/>
      <c r="G115" s="63"/>
      <c r="H115" s="63"/>
      <c r="I115" s="44">
        <f t="shared" si="2"/>
        <v>0</v>
      </c>
    </row>
    <row r="116" spans="1:9" ht="34.5" customHeight="1" x14ac:dyDescent="0.25">
      <c r="A116" s="62" t="s">
        <v>168</v>
      </c>
      <c r="B116" s="64" t="s">
        <v>8</v>
      </c>
      <c r="C116" s="63">
        <v>1</v>
      </c>
      <c r="D116" s="63"/>
      <c r="E116" s="63"/>
      <c r="F116" s="63"/>
      <c r="G116" s="63"/>
      <c r="H116" s="63"/>
      <c r="I116" s="44">
        <f t="shared" ref="I116:I147" si="3">(C116*$D$163)+(D116*$E$163)+(E116*$F$163)+(F116*$G$163)+(G116*$I$163)+(H116*$J$163)</f>
        <v>0</v>
      </c>
    </row>
    <row r="117" spans="1:9" ht="34.5" customHeight="1" x14ac:dyDescent="0.25">
      <c r="A117" s="62" t="s">
        <v>169</v>
      </c>
      <c r="B117" s="64" t="s">
        <v>8</v>
      </c>
      <c r="C117" s="63"/>
      <c r="D117" s="63"/>
      <c r="E117" s="63">
        <v>1</v>
      </c>
      <c r="F117" s="63"/>
      <c r="G117" s="63"/>
      <c r="H117" s="63"/>
      <c r="I117" s="44">
        <f t="shared" si="3"/>
        <v>0</v>
      </c>
    </row>
    <row r="118" spans="1:9" ht="34.5" customHeight="1" x14ac:dyDescent="0.25">
      <c r="A118" s="68" t="s">
        <v>170</v>
      </c>
      <c r="B118" s="64" t="s">
        <v>8</v>
      </c>
      <c r="C118" s="63"/>
      <c r="D118" s="63"/>
      <c r="E118" s="63">
        <v>1</v>
      </c>
      <c r="F118" s="63"/>
      <c r="G118" s="63"/>
      <c r="H118" s="63"/>
      <c r="I118" s="44">
        <f t="shared" si="3"/>
        <v>0</v>
      </c>
    </row>
    <row r="119" spans="1:9" ht="34.5" customHeight="1" x14ac:dyDescent="0.25">
      <c r="A119" s="62" t="s">
        <v>171</v>
      </c>
      <c r="B119" s="64" t="s">
        <v>8</v>
      </c>
      <c r="C119" s="63">
        <v>1</v>
      </c>
      <c r="D119" s="63"/>
      <c r="E119" s="63"/>
      <c r="F119" s="63"/>
      <c r="G119" s="63"/>
      <c r="H119" s="63"/>
      <c r="I119" s="44">
        <f t="shared" si="3"/>
        <v>0</v>
      </c>
    </row>
    <row r="120" spans="1:9" ht="34.5" customHeight="1" x14ac:dyDescent="0.25">
      <c r="A120" s="62" t="s">
        <v>172</v>
      </c>
      <c r="B120" s="64" t="s">
        <v>8</v>
      </c>
      <c r="C120" s="63">
        <v>1</v>
      </c>
      <c r="D120" s="63"/>
      <c r="E120" s="63"/>
      <c r="F120" s="63"/>
      <c r="G120" s="63"/>
      <c r="H120" s="63"/>
      <c r="I120" s="44">
        <f t="shared" si="3"/>
        <v>0</v>
      </c>
    </row>
    <row r="121" spans="1:9" ht="34.5" customHeight="1" x14ac:dyDescent="0.25">
      <c r="A121" s="62" t="s">
        <v>173</v>
      </c>
      <c r="B121" s="64" t="s">
        <v>8</v>
      </c>
      <c r="C121" s="63">
        <v>1</v>
      </c>
      <c r="D121" s="63"/>
      <c r="E121" s="63"/>
      <c r="F121" s="63"/>
      <c r="G121" s="63"/>
      <c r="H121" s="63"/>
      <c r="I121" s="44">
        <f t="shared" si="3"/>
        <v>0</v>
      </c>
    </row>
    <row r="122" spans="1:9" ht="34.5" customHeight="1" x14ac:dyDescent="0.25">
      <c r="A122" s="62" t="s">
        <v>174</v>
      </c>
      <c r="B122" s="64" t="s">
        <v>8</v>
      </c>
      <c r="C122" s="63"/>
      <c r="D122" s="63"/>
      <c r="E122" s="63">
        <v>1</v>
      </c>
      <c r="F122" s="63"/>
      <c r="G122" s="63"/>
      <c r="H122" s="63"/>
      <c r="I122" s="44">
        <f t="shared" si="3"/>
        <v>0</v>
      </c>
    </row>
    <row r="123" spans="1:9" ht="34.5" customHeight="1" x14ac:dyDescent="0.25">
      <c r="A123" s="62" t="s">
        <v>175</v>
      </c>
      <c r="B123" s="64" t="s">
        <v>8</v>
      </c>
      <c r="C123" s="63"/>
      <c r="D123" s="63"/>
      <c r="E123" s="63">
        <v>1</v>
      </c>
      <c r="F123" s="63"/>
      <c r="G123" s="63"/>
      <c r="H123" s="63"/>
      <c r="I123" s="44">
        <f t="shared" si="3"/>
        <v>0</v>
      </c>
    </row>
    <row r="124" spans="1:9" ht="34.5" customHeight="1" x14ac:dyDescent="0.25">
      <c r="A124" s="62" t="s">
        <v>176</v>
      </c>
      <c r="B124" s="64" t="s">
        <v>8</v>
      </c>
      <c r="C124" s="63">
        <v>1</v>
      </c>
      <c r="D124" s="63"/>
      <c r="E124" s="63"/>
      <c r="F124" s="63"/>
      <c r="G124" s="63"/>
      <c r="H124" s="63"/>
      <c r="I124" s="44">
        <f t="shared" si="3"/>
        <v>0</v>
      </c>
    </row>
    <row r="125" spans="1:9" ht="34.5" customHeight="1" x14ac:dyDescent="0.25">
      <c r="A125" s="62" t="s">
        <v>203</v>
      </c>
      <c r="B125" s="64" t="s">
        <v>8</v>
      </c>
      <c r="C125" s="76"/>
      <c r="D125" s="76"/>
      <c r="E125" s="63">
        <v>1</v>
      </c>
      <c r="F125" s="63"/>
      <c r="G125" s="63"/>
      <c r="H125" s="63"/>
      <c r="I125" s="44">
        <f t="shared" si="3"/>
        <v>0</v>
      </c>
    </row>
    <row r="126" spans="1:9" ht="34.5" customHeight="1" x14ac:dyDescent="0.25">
      <c r="A126" s="62" t="s">
        <v>183</v>
      </c>
      <c r="B126" s="64" t="s">
        <v>8</v>
      </c>
      <c r="C126" s="63">
        <v>1</v>
      </c>
      <c r="D126" s="63"/>
      <c r="E126" s="63"/>
      <c r="F126" s="63"/>
      <c r="G126" s="63"/>
      <c r="H126" s="63"/>
      <c r="I126" s="44">
        <f t="shared" si="3"/>
        <v>0</v>
      </c>
    </row>
    <row r="127" spans="1:9" ht="34.5" customHeight="1" x14ac:dyDescent="0.25">
      <c r="A127" s="62" t="s">
        <v>177</v>
      </c>
      <c r="B127" s="64" t="s">
        <v>8</v>
      </c>
      <c r="C127" s="63">
        <v>1</v>
      </c>
      <c r="D127" s="63"/>
      <c r="E127" s="76"/>
      <c r="F127" s="76"/>
      <c r="G127" s="63"/>
      <c r="H127" s="63"/>
      <c r="I127" s="44">
        <f t="shared" si="3"/>
        <v>0</v>
      </c>
    </row>
    <row r="128" spans="1:9" ht="34.5" customHeight="1" x14ac:dyDescent="0.25">
      <c r="A128" s="62" t="s">
        <v>178</v>
      </c>
      <c r="B128" s="64" t="s">
        <v>22</v>
      </c>
      <c r="C128" s="63">
        <v>1</v>
      </c>
      <c r="D128" s="63"/>
      <c r="E128" s="63"/>
      <c r="F128" s="63"/>
      <c r="G128" s="63"/>
      <c r="H128" s="63"/>
      <c r="I128" s="44">
        <f t="shared" si="3"/>
        <v>0</v>
      </c>
    </row>
    <row r="129" spans="1:9" ht="34.5" customHeight="1" x14ac:dyDescent="0.25">
      <c r="A129" s="62" t="s">
        <v>179</v>
      </c>
      <c r="B129" s="64" t="s">
        <v>9</v>
      </c>
      <c r="C129" s="63">
        <v>1</v>
      </c>
      <c r="D129" s="63"/>
      <c r="E129" s="63"/>
      <c r="F129" s="63"/>
      <c r="G129" s="63"/>
      <c r="H129" s="63"/>
      <c r="I129" s="44">
        <f t="shared" si="3"/>
        <v>0</v>
      </c>
    </row>
    <row r="130" spans="1:9" ht="34.5" customHeight="1" x14ac:dyDescent="0.25">
      <c r="A130" s="62" t="s">
        <v>201</v>
      </c>
      <c r="B130" s="64" t="s">
        <v>8</v>
      </c>
      <c r="C130" s="63"/>
      <c r="D130" s="63"/>
      <c r="E130" s="63">
        <v>2</v>
      </c>
      <c r="F130" s="63"/>
      <c r="G130" s="63"/>
      <c r="H130" s="63"/>
      <c r="I130" s="44">
        <f t="shared" si="3"/>
        <v>0</v>
      </c>
    </row>
    <row r="131" spans="1:9" ht="34.5" customHeight="1" x14ac:dyDescent="0.25">
      <c r="A131" s="62" t="s">
        <v>180</v>
      </c>
      <c r="B131" s="64" t="s">
        <v>25</v>
      </c>
      <c r="C131" s="63"/>
      <c r="D131" s="63"/>
      <c r="E131" s="63">
        <v>1</v>
      </c>
      <c r="F131" s="63"/>
      <c r="G131" s="63"/>
      <c r="H131" s="63"/>
      <c r="I131" s="44">
        <f t="shared" si="3"/>
        <v>0</v>
      </c>
    </row>
    <row r="132" spans="1:9" ht="34.5" customHeight="1" x14ac:dyDescent="0.25">
      <c r="A132" s="62" t="s">
        <v>181</v>
      </c>
      <c r="B132" s="64" t="s">
        <v>26</v>
      </c>
      <c r="C132" s="63">
        <v>1</v>
      </c>
      <c r="D132" s="63"/>
      <c r="E132" s="63"/>
      <c r="F132" s="63"/>
      <c r="G132" s="63"/>
      <c r="H132" s="63"/>
      <c r="I132" s="44">
        <f t="shared" si="3"/>
        <v>0</v>
      </c>
    </row>
    <row r="133" spans="1:9" ht="34.5" customHeight="1" x14ac:dyDescent="0.25">
      <c r="A133" s="68" t="s">
        <v>182</v>
      </c>
      <c r="B133" s="64" t="s">
        <v>8</v>
      </c>
      <c r="C133" s="63">
        <v>1</v>
      </c>
      <c r="D133" s="63"/>
      <c r="E133" s="63"/>
      <c r="F133" s="63"/>
      <c r="G133" s="63"/>
      <c r="H133" s="63"/>
      <c r="I133" s="44">
        <f t="shared" si="3"/>
        <v>0</v>
      </c>
    </row>
    <row r="134" spans="1:9" ht="34.5" customHeight="1" x14ac:dyDescent="0.25">
      <c r="A134" s="62" t="s">
        <v>184</v>
      </c>
      <c r="B134" s="64" t="s">
        <v>8</v>
      </c>
      <c r="C134" s="63">
        <v>1</v>
      </c>
      <c r="D134" s="63"/>
      <c r="E134" s="63"/>
      <c r="F134" s="63"/>
      <c r="G134" s="63"/>
      <c r="H134" s="63"/>
      <c r="I134" s="44">
        <f t="shared" si="3"/>
        <v>0</v>
      </c>
    </row>
    <row r="135" spans="1:9" ht="34.5" customHeight="1" x14ac:dyDescent="0.25">
      <c r="A135" s="62" t="s">
        <v>185</v>
      </c>
      <c r="B135" s="64" t="s">
        <v>8</v>
      </c>
      <c r="C135" s="63">
        <v>1</v>
      </c>
      <c r="D135" s="63"/>
      <c r="E135" s="63"/>
      <c r="F135" s="63"/>
      <c r="G135" s="63"/>
      <c r="H135" s="63"/>
      <c r="I135" s="44">
        <f t="shared" si="3"/>
        <v>0</v>
      </c>
    </row>
    <row r="136" spans="1:9" ht="34.5" customHeight="1" x14ac:dyDescent="0.25">
      <c r="A136" s="62" t="s">
        <v>186</v>
      </c>
      <c r="B136" s="64" t="s">
        <v>8</v>
      </c>
      <c r="C136" s="63">
        <v>1</v>
      </c>
      <c r="D136" s="63"/>
      <c r="E136" s="63"/>
      <c r="F136" s="63"/>
      <c r="G136" s="63"/>
      <c r="H136" s="63"/>
      <c r="I136" s="44">
        <f t="shared" si="3"/>
        <v>0</v>
      </c>
    </row>
    <row r="137" spans="1:9" ht="34.5" customHeight="1" x14ac:dyDescent="0.25">
      <c r="A137" s="68" t="s">
        <v>187</v>
      </c>
      <c r="B137" s="64" t="s">
        <v>8</v>
      </c>
      <c r="C137" s="63"/>
      <c r="D137" s="63"/>
      <c r="E137" s="63">
        <v>1</v>
      </c>
      <c r="F137" s="63"/>
      <c r="G137" s="63"/>
      <c r="H137" s="63"/>
      <c r="I137" s="44">
        <f t="shared" si="3"/>
        <v>0</v>
      </c>
    </row>
    <row r="138" spans="1:9" ht="34.5" customHeight="1" x14ac:dyDescent="0.25">
      <c r="A138" s="68" t="s">
        <v>189</v>
      </c>
      <c r="B138" s="64" t="s">
        <v>8</v>
      </c>
      <c r="C138" s="63"/>
      <c r="D138" s="63"/>
      <c r="E138" s="63">
        <v>1</v>
      </c>
      <c r="F138" s="63"/>
      <c r="G138" s="63"/>
      <c r="H138" s="63"/>
      <c r="I138" s="44">
        <f t="shared" si="3"/>
        <v>0</v>
      </c>
    </row>
    <row r="139" spans="1:9" ht="34.5" customHeight="1" x14ac:dyDescent="0.25">
      <c r="A139" s="68" t="s">
        <v>190</v>
      </c>
      <c r="B139" s="64" t="s">
        <v>8</v>
      </c>
      <c r="C139" s="63">
        <v>1</v>
      </c>
      <c r="D139" s="63"/>
      <c r="E139" s="63"/>
      <c r="F139" s="63"/>
      <c r="G139" s="63"/>
      <c r="H139" s="63"/>
      <c r="I139" s="44">
        <f t="shared" si="3"/>
        <v>0</v>
      </c>
    </row>
    <row r="140" spans="1:9" ht="34.5" customHeight="1" x14ac:dyDescent="0.25">
      <c r="A140" s="62" t="s">
        <v>191</v>
      </c>
      <c r="B140" s="64" t="s">
        <v>8</v>
      </c>
      <c r="C140" s="63"/>
      <c r="D140" s="63"/>
      <c r="E140" s="63">
        <v>1</v>
      </c>
      <c r="F140" s="63"/>
      <c r="G140" s="63"/>
      <c r="H140" s="63"/>
      <c r="I140" s="44">
        <f t="shared" si="3"/>
        <v>0</v>
      </c>
    </row>
    <row r="141" spans="1:9" ht="34.5" customHeight="1" x14ac:dyDescent="0.25">
      <c r="A141" s="62" t="s">
        <v>205</v>
      </c>
      <c r="B141" s="80" t="s">
        <v>25</v>
      </c>
      <c r="C141" s="63">
        <v>2</v>
      </c>
      <c r="D141" s="63"/>
      <c r="E141" s="63"/>
      <c r="F141" s="63"/>
      <c r="G141" s="63"/>
      <c r="H141" s="63"/>
      <c r="I141" s="44">
        <f t="shared" si="3"/>
        <v>0</v>
      </c>
    </row>
    <row r="142" spans="1:9" ht="34.5" customHeight="1" x14ac:dyDescent="0.25">
      <c r="A142" s="62" t="s">
        <v>192</v>
      </c>
      <c r="B142" s="64" t="s">
        <v>8</v>
      </c>
      <c r="C142" s="63"/>
      <c r="D142" s="63"/>
      <c r="E142" s="63">
        <v>1</v>
      </c>
      <c r="F142" s="63"/>
      <c r="G142" s="63"/>
      <c r="H142" s="63"/>
      <c r="I142" s="44">
        <f t="shared" si="3"/>
        <v>0</v>
      </c>
    </row>
    <row r="143" spans="1:9" ht="34.5" customHeight="1" x14ac:dyDescent="0.25">
      <c r="A143" s="62" t="s">
        <v>193</v>
      </c>
      <c r="B143" s="64" t="s">
        <v>25</v>
      </c>
      <c r="C143" s="63">
        <v>1</v>
      </c>
      <c r="D143" s="63"/>
      <c r="E143" s="63"/>
      <c r="F143" s="63"/>
      <c r="G143" s="63"/>
      <c r="H143" s="63"/>
      <c r="I143" s="44">
        <f t="shared" si="3"/>
        <v>0</v>
      </c>
    </row>
    <row r="144" spans="1:9" ht="34.5" customHeight="1" x14ac:dyDescent="0.25">
      <c r="A144" s="68" t="s">
        <v>194</v>
      </c>
      <c r="B144" s="64" t="s">
        <v>8</v>
      </c>
      <c r="C144" s="63"/>
      <c r="D144" s="63"/>
      <c r="E144" s="63">
        <v>1</v>
      </c>
      <c r="F144" s="63"/>
      <c r="G144" s="63"/>
      <c r="H144" s="63"/>
      <c r="I144" s="44">
        <f t="shared" si="3"/>
        <v>0</v>
      </c>
    </row>
    <row r="145" spans="1:9" ht="34.5" customHeight="1" x14ac:dyDescent="0.25">
      <c r="A145" s="62" t="s">
        <v>195</v>
      </c>
      <c r="B145" s="64" t="s">
        <v>8</v>
      </c>
      <c r="C145" s="63"/>
      <c r="D145" s="63"/>
      <c r="E145" s="63">
        <v>1</v>
      </c>
      <c r="F145" s="63"/>
      <c r="G145" s="63"/>
      <c r="H145" s="63"/>
      <c r="I145" s="44">
        <f t="shared" si="3"/>
        <v>0</v>
      </c>
    </row>
    <row r="146" spans="1:9" ht="34.5" customHeight="1" x14ac:dyDescent="0.25">
      <c r="A146" s="62" t="s">
        <v>188</v>
      </c>
      <c r="B146" s="64" t="s">
        <v>8</v>
      </c>
      <c r="C146" s="63"/>
      <c r="D146" s="63"/>
      <c r="E146" s="76">
        <v>1</v>
      </c>
      <c r="F146" s="76"/>
      <c r="G146" s="63"/>
      <c r="H146" s="63"/>
      <c r="I146" s="44">
        <f t="shared" si="3"/>
        <v>0</v>
      </c>
    </row>
    <row r="147" spans="1:9" ht="34.5" customHeight="1" x14ac:dyDescent="0.25">
      <c r="A147" s="62" t="s">
        <v>196</v>
      </c>
      <c r="B147" s="64" t="s">
        <v>8</v>
      </c>
      <c r="C147" s="63"/>
      <c r="D147" s="63"/>
      <c r="E147" s="63">
        <v>1</v>
      </c>
      <c r="F147" s="63"/>
      <c r="G147" s="63"/>
      <c r="H147" s="63"/>
      <c r="I147" s="44">
        <f t="shared" si="3"/>
        <v>0</v>
      </c>
    </row>
    <row r="148" spans="1:9" ht="34.5" customHeight="1" x14ac:dyDescent="0.25">
      <c r="A148" s="68" t="s">
        <v>197</v>
      </c>
      <c r="B148" s="64" t="s">
        <v>8</v>
      </c>
      <c r="C148" s="63"/>
      <c r="D148" s="63"/>
      <c r="E148" s="63">
        <v>1</v>
      </c>
      <c r="F148" s="63"/>
      <c r="G148" s="63"/>
      <c r="H148" s="63"/>
      <c r="I148" s="44">
        <f t="shared" ref="I148:I150" si="4">(C148*$D$163)+(D148*$E$163)+(E148*$F$163)+(F148*$G$163)+(G148*$I$163)+(H148*$J$163)</f>
        <v>0</v>
      </c>
    </row>
    <row r="149" spans="1:9" ht="34.5" customHeight="1" x14ac:dyDescent="0.25">
      <c r="A149" s="62" t="s">
        <v>198</v>
      </c>
      <c r="B149" s="64" t="s">
        <v>8</v>
      </c>
      <c r="C149" s="63"/>
      <c r="D149" s="63"/>
      <c r="E149" s="63">
        <v>1</v>
      </c>
      <c r="F149" s="63"/>
      <c r="G149" s="63"/>
      <c r="H149" s="63"/>
      <c r="I149" s="44">
        <f t="shared" si="4"/>
        <v>0</v>
      </c>
    </row>
    <row r="150" spans="1:9" ht="34.5" customHeight="1" x14ac:dyDescent="0.25">
      <c r="A150" s="62" t="s">
        <v>199</v>
      </c>
      <c r="B150" s="64" t="s">
        <v>8</v>
      </c>
      <c r="C150" s="63"/>
      <c r="D150" s="63"/>
      <c r="E150" s="63">
        <v>1</v>
      </c>
      <c r="F150" s="63"/>
      <c r="G150" s="63"/>
      <c r="H150" s="63"/>
      <c r="I150" s="44">
        <f t="shared" si="4"/>
        <v>0</v>
      </c>
    </row>
    <row r="151" spans="1:9" ht="34.5" customHeight="1" x14ac:dyDescent="0.25">
      <c r="A151" s="128"/>
      <c r="B151" s="128"/>
      <c r="C151" s="42" t="str">
        <f>C19</f>
        <v>6h - TIPO A</v>
      </c>
      <c r="D151" s="98" t="str">
        <f t="shared" ref="D151:H151" si="5">D19</f>
        <v>6h_HT  -   TIPO A1</v>
      </c>
      <c r="E151" s="98" t="str">
        <f t="shared" si="5"/>
        <v>8h48min -   TIPO B</v>
      </c>
      <c r="F151" s="98" t="str">
        <f t="shared" si="5"/>
        <v>8h48min_HT - TIPO B1</v>
      </c>
      <c r="G151" s="42" t="str">
        <f t="shared" si="5"/>
        <v>10h - TIPO D</v>
      </c>
      <c r="H151" s="42" t="str">
        <f t="shared" si="5"/>
        <v>12h - TIPO E</v>
      </c>
      <c r="I151" s="45"/>
    </row>
    <row r="152" spans="1:9" ht="33" customHeight="1" x14ac:dyDescent="0.25">
      <c r="A152" s="129" t="s">
        <v>10</v>
      </c>
      <c r="B152" s="130"/>
      <c r="C152" s="46">
        <f t="shared" ref="C152:H152" si="6">SUM(C20:C150)</f>
        <v>94</v>
      </c>
      <c r="D152" s="46">
        <f t="shared" si="6"/>
        <v>2</v>
      </c>
      <c r="E152" s="46">
        <f t="shared" si="6"/>
        <v>221</v>
      </c>
      <c r="F152" s="46">
        <f t="shared" si="6"/>
        <v>8</v>
      </c>
      <c r="G152" s="46">
        <f t="shared" si="6"/>
        <v>2</v>
      </c>
      <c r="H152" s="46">
        <f t="shared" si="6"/>
        <v>3</v>
      </c>
      <c r="I152" s="47">
        <f>SUM(C152:H152)</f>
        <v>330</v>
      </c>
    </row>
    <row r="153" spans="1:9" ht="34.5" customHeight="1" x14ac:dyDescent="0.25">
      <c r="A153" s="129" t="s">
        <v>11</v>
      </c>
      <c r="B153" s="130"/>
      <c r="C153" s="48">
        <f t="shared" ref="C153:D153" si="7">C152*D163</f>
        <v>0</v>
      </c>
      <c r="D153" s="48">
        <f t="shared" si="7"/>
        <v>0</v>
      </c>
      <c r="E153" s="48">
        <f t="shared" ref="E153" si="8">E152*F163</f>
        <v>0</v>
      </c>
      <c r="F153" s="48">
        <f>F152*G163</f>
        <v>0</v>
      </c>
      <c r="G153" s="48">
        <f>G152*I163</f>
        <v>0</v>
      </c>
      <c r="H153" s="48">
        <f>H152*J163</f>
        <v>0</v>
      </c>
      <c r="I153" s="48">
        <f>SUM(C153:H153)</f>
        <v>0</v>
      </c>
    </row>
    <row r="154" spans="1:9" ht="34.5" customHeight="1" x14ac:dyDescent="0.25">
      <c r="A154" s="131" t="s">
        <v>72</v>
      </c>
      <c r="B154" s="132"/>
      <c r="C154" s="49">
        <f t="shared" ref="C154:H154" si="9">C153*24</f>
        <v>0</v>
      </c>
      <c r="D154" s="49">
        <f t="shared" ref="D154" si="10">D153*24</f>
        <v>0</v>
      </c>
      <c r="E154" s="49">
        <f t="shared" si="9"/>
        <v>0</v>
      </c>
      <c r="F154" s="49">
        <f t="shared" si="9"/>
        <v>0</v>
      </c>
      <c r="G154" s="50">
        <f t="shared" si="9"/>
        <v>0</v>
      </c>
      <c r="H154" s="50">
        <f t="shared" si="9"/>
        <v>0</v>
      </c>
      <c r="I154" s="51">
        <f>SUM(C154:H154)</f>
        <v>0</v>
      </c>
    </row>
    <row r="155" spans="1:9" ht="34.5" customHeight="1" x14ac:dyDescent="0.25">
      <c r="A155" s="52" t="s">
        <v>64</v>
      </c>
      <c r="B155" s="52" t="s">
        <v>65</v>
      </c>
      <c r="C155" s="52" t="s">
        <v>66</v>
      </c>
      <c r="D155" s="118"/>
      <c r="E155" s="119"/>
      <c r="F155" s="119"/>
      <c r="G155" s="119"/>
      <c r="H155" s="119"/>
      <c r="I155" s="52"/>
    </row>
    <row r="156" spans="1:9" ht="34.5" customHeight="1" x14ac:dyDescent="0.25">
      <c r="A156" s="53" t="s">
        <v>67</v>
      </c>
      <c r="B156" s="163" t="s">
        <v>86</v>
      </c>
      <c r="C156" s="54"/>
      <c r="D156" s="120"/>
      <c r="E156" s="121"/>
      <c r="F156" s="121"/>
      <c r="G156" s="121"/>
      <c r="H156" s="121"/>
      <c r="I156" s="55">
        <f>18000*C156</f>
        <v>0</v>
      </c>
    </row>
    <row r="157" spans="1:9" ht="34.5" customHeight="1" x14ac:dyDescent="0.25">
      <c r="A157" s="53" t="s">
        <v>265</v>
      </c>
      <c r="B157" s="163" t="s">
        <v>288</v>
      </c>
      <c r="C157" s="54"/>
      <c r="D157" s="120"/>
      <c r="E157" s="121"/>
      <c r="F157" s="121"/>
      <c r="G157" s="121"/>
      <c r="H157" s="121"/>
      <c r="I157" s="55">
        <f>35000*C157</f>
        <v>0</v>
      </c>
    </row>
    <row r="158" spans="1:9" ht="34.5" customHeight="1" x14ac:dyDescent="0.25">
      <c r="A158" s="118" t="s">
        <v>44</v>
      </c>
      <c r="B158" s="119"/>
      <c r="C158" s="119"/>
      <c r="D158" s="119"/>
      <c r="E158" s="119"/>
      <c r="F158" s="119"/>
      <c r="G158" s="119"/>
      <c r="H158" s="119"/>
      <c r="I158" s="56">
        <f>I156+I157</f>
        <v>0</v>
      </c>
    </row>
    <row r="159" spans="1:9" ht="34.5" customHeight="1" x14ac:dyDescent="0.25">
      <c r="A159" s="137"/>
      <c r="B159" s="137"/>
      <c r="C159" s="137"/>
      <c r="D159" s="137"/>
      <c r="E159" s="137"/>
      <c r="F159" s="138" t="s">
        <v>73</v>
      </c>
      <c r="G159" s="138"/>
      <c r="H159" s="138"/>
      <c r="I159" s="49">
        <f>I154+I158</f>
        <v>0</v>
      </c>
    </row>
    <row r="160" spans="1:9" ht="34.5" customHeight="1" x14ac:dyDescent="0.25">
      <c r="A160" s="108" t="s">
        <v>45</v>
      </c>
      <c r="B160" s="108"/>
      <c r="C160" s="108"/>
      <c r="D160" s="108"/>
      <c r="E160" s="108"/>
      <c r="F160" s="108"/>
      <c r="G160" s="108"/>
      <c r="H160" s="108"/>
    </row>
    <row r="161" spans="1:11" ht="34.5" customHeight="1" x14ac:dyDescent="0.25">
      <c r="A161" s="109" t="s">
        <v>46</v>
      </c>
      <c r="B161" s="110"/>
      <c r="C161" s="111"/>
      <c r="D161" s="57" t="s">
        <v>47</v>
      </c>
      <c r="E161" s="67" t="s">
        <v>209</v>
      </c>
      <c r="F161" s="57" t="s">
        <v>48</v>
      </c>
      <c r="G161" s="67" t="s">
        <v>207</v>
      </c>
      <c r="H161" s="57" t="s">
        <v>49</v>
      </c>
      <c r="I161" s="57" t="s">
        <v>50</v>
      </c>
      <c r="J161" s="57" t="s">
        <v>51</v>
      </c>
      <c r="K161" s="57" t="s">
        <v>54</v>
      </c>
    </row>
    <row r="162" spans="1:11" ht="34.5" customHeight="1" x14ac:dyDescent="0.25">
      <c r="A162" s="112"/>
      <c r="B162" s="113"/>
      <c r="C162" s="114"/>
      <c r="D162" s="42" t="s">
        <v>2</v>
      </c>
      <c r="E162" s="42" t="s">
        <v>208</v>
      </c>
      <c r="F162" s="41" t="s">
        <v>3</v>
      </c>
      <c r="G162" s="41" t="s">
        <v>206</v>
      </c>
      <c r="H162" s="41" t="s">
        <v>35</v>
      </c>
      <c r="I162" s="41" t="s">
        <v>4</v>
      </c>
      <c r="J162" s="41" t="s">
        <v>5</v>
      </c>
      <c r="K162" s="41" t="s">
        <v>6</v>
      </c>
    </row>
    <row r="163" spans="1:11" ht="34.5" customHeight="1" x14ac:dyDescent="0.25">
      <c r="A163" s="115"/>
      <c r="B163" s="116"/>
      <c r="C163" s="117"/>
      <c r="D163" s="55"/>
      <c r="E163" s="55"/>
      <c r="F163" s="55"/>
      <c r="G163" s="55"/>
      <c r="H163" s="55"/>
      <c r="I163" s="55"/>
      <c r="J163" s="55"/>
      <c r="K163" s="55"/>
    </row>
    <row r="164" spans="1:11" ht="34.5" customHeight="1" x14ac:dyDescent="0.25">
      <c r="F164" s="99"/>
    </row>
    <row r="165" spans="1:11" s="59" customFormat="1" ht="30" customHeight="1" x14ac:dyDescent="0.25">
      <c r="A165" s="135" t="s">
        <v>70</v>
      </c>
      <c r="B165" s="135"/>
      <c r="C165" s="135"/>
      <c r="D165" s="135"/>
      <c r="E165" s="56">
        <f>C156</f>
        <v>0</v>
      </c>
      <c r="F165" s="100"/>
      <c r="G165" s="58"/>
      <c r="H165" s="65"/>
      <c r="J165" s="39"/>
      <c r="K165" s="39"/>
    </row>
    <row r="166" spans="1:11" s="59" customFormat="1" ht="30" customHeight="1" x14ac:dyDescent="0.25">
      <c r="A166" s="135" t="s">
        <v>71</v>
      </c>
      <c r="B166" s="135"/>
      <c r="C166" s="135"/>
      <c r="D166" s="135"/>
      <c r="E166" s="56">
        <f>C157</f>
        <v>0</v>
      </c>
      <c r="F166" s="101"/>
      <c r="G166" s="65"/>
      <c r="H166" s="65"/>
      <c r="J166" s="39"/>
      <c r="K166" s="39"/>
    </row>
    <row r="167" spans="1:11" ht="34.5" customHeight="1" x14ac:dyDescent="0.25">
      <c r="G167" s="66"/>
      <c r="H167" s="66"/>
    </row>
    <row r="168" spans="1:11" ht="34.5" customHeight="1" x14ac:dyDescent="0.25">
      <c r="A168" s="136" t="s">
        <v>52</v>
      </c>
      <c r="B168" s="136"/>
      <c r="C168" s="136"/>
      <c r="D168" s="136"/>
      <c r="E168" s="136"/>
      <c r="F168" s="136"/>
      <c r="G168" s="136"/>
      <c r="H168" s="136"/>
    </row>
    <row r="169" spans="1:11" ht="34.5" customHeight="1" x14ac:dyDescent="0.25">
      <c r="A169" s="105" t="s">
        <v>237</v>
      </c>
      <c r="B169" s="106"/>
      <c r="C169" s="106"/>
      <c r="D169" s="106"/>
      <c r="E169" s="106"/>
      <c r="F169" s="106"/>
      <c r="G169" s="106"/>
      <c r="H169" s="107"/>
    </row>
    <row r="170" spans="1:11" ht="34.5" customHeight="1" x14ac:dyDescent="0.25">
      <c r="A170" s="105" t="s">
        <v>239</v>
      </c>
      <c r="B170" s="106"/>
      <c r="C170" s="106"/>
      <c r="D170" s="106"/>
      <c r="E170" s="106"/>
      <c r="F170" s="106"/>
      <c r="G170" s="106"/>
      <c r="H170" s="107"/>
    </row>
    <row r="171" spans="1:11" ht="34.5" customHeight="1" x14ac:dyDescent="0.25">
      <c r="A171" s="105" t="s">
        <v>240</v>
      </c>
      <c r="B171" s="106"/>
      <c r="C171" s="106"/>
      <c r="D171" s="106"/>
      <c r="E171" s="106"/>
      <c r="F171" s="106"/>
      <c r="G171" s="106"/>
      <c r="H171" s="107"/>
    </row>
    <row r="172" spans="1:11" ht="34.5" customHeight="1" x14ac:dyDescent="0.25">
      <c r="A172" s="105" t="s">
        <v>241</v>
      </c>
      <c r="B172" s="106"/>
      <c r="C172" s="106"/>
      <c r="D172" s="106"/>
      <c r="E172" s="106"/>
      <c r="F172" s="106"/>
      <c r="G172" s="106"/>
      <c r="H172" s="107"/>
    </row>
    <row r="173" spans="1:11" ht="34.5" customHeight="1" x14ac:dyDescent="0.25">
      <c r="A173" s="105" t="s">
        <v>242</v>
      </c>
      <c r="B173" s="106"/>
      <c r="C173" s="106"/>
      <c r="D173" s="106"/>
      <c r="E173" s="106"/>
      <c r="F173" s="106"/>
      <c r="G173" s="106"/>
      <c r="H173" s="107"/>
    </row>
    <row r="174" spans="1:11" ht="34.5" customHeight="1" x14ac:dyDescent="0.25">
      <c r="A174" s="105" t="s">
        <v>243</v>
      </c>
      <c r="B174" s="106"/>
      <c r="C174" s="106"/>
      <c r="D174" s="106"/>
      <c r="E174" s="106"/>
      <c r="F174" s="106"/>
      <c r="G174" s="106"/>
      <c r="H174" s="107"/>
    </row>
    <row r="175" spans="1:11" ht="34.5" customHeight="1" x14ac:dyDescent="0.25">
      <c r="A175" s="105" t="s">
        <v>244</v>
      </c>
      <c r="B175" s="106"/>
      <c r="C175" s="106"/>
      <c r="D175" s="106"/>
      <c r="E175" s="106"/>
      <c r="F175" s="106"/>
      <c r="G175" s="106"/>
      <c r="H175" s="107"/>
    </row>
    <row r="176" spans="1:11" ht="34.5" customHeight="1" x14ac:dyDescent="0.25">
      <c r="A176" s="105" t="s">
        <v>245</v>
      </c>
      <c r="B176" s="106"/>
      <c r="C176" s="106"/>
      <c r="D176" s="106"/>
      <c r="E176" s="106"/>
      <c r="F176" s="106"/>
      <c r="G176" s="106"/>
      <c r="H176" s="107"/>
    </row>
    <row r="177" spans="1:8" ht="34.5" customHeight="1" x14ac:dyDescent="0.25">
      <c r="A177" s="105" t="s">
        <v>246</v>
      </c>
      <c r="B177" s="106"/>
      <c r="C177" s="106"/>
      <c r="D177" s="106"/>
      <c r="E177" s="106"/>
      <c r="F177" s="106"/>
      <c r="G177" s="106"/>
      <c r="H177" s="107"/>
    </row>
    <row r="178" spans="1:8" ht="35.25" customHeight="1" x14ac:dyDescent="0.25">
      <c r="A178" s="105" t="s">
        <v>247</v>
      </c>
      <c r="B178" s="106"/>
      <c r="C178" s="106"/>
      <c r="D178" s="106"/>
      <c r="E178" s="106"/>
      <c r="F178" s="106"/>
      <c r="G178" s="106"/>
      <c r="H178" s="107"/>
    </row>
    <row r="179" spans="1:8" ht="34.5" customHeight="1" x14ac:dyDescent="0.25">
      <c r="A179" s="105" t="s">
        <v>248</v>
      </c>
      <c r="B179" s="106"/>
      <c r="C179" s="106"/>
      <c r="D179" s="106"/>
      <c r="E179" s="106"/>
      <c r="F179" s="106"/>
      <c r="G179" s="106"/>
      <c r="H179" s="107"/>
    </row>
    <row r="180" spans="1:8" ht="34.5" customHeight="1" x14ac:dyDescent="0.25">
      <c r="A180" s="105" t="s">
        <v>249</v>
      </c>
      <c r="B180" s="106"/>
      <c r="C180" s="106"/>
      <c r="D180" s="106"/>
      <c r="E180" s="106"/>
      <c r="F180" s="106"/>
      <c r="G180" s="106"/>
      <c r="H180" s="107"/>
    </row>
    <row r="181" spans="1:8" ht="34.5" customHeight="1" x14ac:dyDescent="0.25">
      <c r="A181" s="105" t="s">
        <v>250</v>
      </c>
      <c r="B181" s="106"/>
      <c r="C181" s="106"/>
      <c r="D181" s="106"/>
      <c r="E181" s="106"/>
      <c r="F181" s="106"/>
      <c r="G181" s="106"/>
      <c r="H181" s="107"/>
    </row>
    <row r="182" spans="1:8" ht="34.5" customHeight="1" x14ac:dyDescent="0.25">
      <c r="A182" s="105" t="s">
        <v>251</v>
      </c>
      <c r="B182" s="106"/>
      <c r="C182" s="106"/>
      <c r="D182" s="106"/>
      <c r="E182" s="106"/>
      <c r="F182" s="106"/>
      <c r="G182" s="106"/>
      <c r="H182" s="107"/>
    </row>
    <row r="183" spans="1:8" ht="34.5" customHeight="1" x14ac:dyDescent="0.25">
      <c r="A183" s="105" t="s">
        <v>252</v>
      </c>
      <c r="B183" s="106"/>
      <c r="C183" s="106"/>
      <c r="D183" s="106"/>
      <c r="E183" s="106"/>
      <c r="F183" s="106"/>
      <c r="G183" s="106"/>
      <c r="H183" s="107"/>
    </row>
    <row r="184" spans="1:8" ht="34.5" customHeight="1" x14ac:dyDescent="0.25">
      <c r="A184" s="105" t="s">
        <v>253</v>
      </c>
      <c r="B184" s="106"/>
      <c r="C184" s="106"/>
      <c r="D184" s="106"/>
      <c r="E184" s="106"/>
      <c r="F184" s="106"/>
      <c r="G184" s="106"/>
      <c r="H184" s="107"/>
    </row>
    <row r="185" spans="1:8" ht="34.5" customHeight="1" x14ac:dyDescent="0.25">
      <c r="A185" s="105" t="s">
        <v>254</v>
      </c>
      <c r="B185" s="106"/>
      <c r="C185" s="106"/>
      <c r="D185" s="106"/>
      <c r="E185" s="106"/>
      <c r="F185" s="106"/>
      <c r="G185" s="106"/>
      <c r="H185" s="107"/>
    </row>
    <row r="186" spans="1:8" ht="34.5" customHeight="1" x14ac:dyDescent="0.25">
      <c r="A186" s="105" t="s">
        <v>255</v>
      </c>
      <c r="B186" s="106"/>
      <c r="C186" s="106"/>
      <c r="D186" s="106"/>
      <c r="E186" s="106"/>
      <c r="F186" s="106"/>
      <c r="G186" s="106"/>
      <c r="H186" s="107"/>
    </row>
    <row r="187" spans="1:8" ht="34.5" customHeight="1" x14ac:dyDescent="0.25">
      <c r="A187" s="105" t="s">
        <v>256</v>
      </c>
      <c r="B187" s="106"/>
      <c r="C187" s="106"/>
      <c r="D187" s="106"/>
      <c r="E187" s="106"/>
      <c r="F187" s="106"/>
      <c r="G187" s="106"/>
      <c r="H187" s="107"/>
    </row>
    <row r="188" spans="1:8" ht="34.5" customHeight="1" x14ac:dyDescent="0.25">
      <c r="A188" s="105" t="s">
        <v>257</v>
      </c>
      <c r="B188" s="106"/>
      <c r="C188" s="106"/>
      <c r="D188" s="106"/>
      <c r="E188" s="106"/>
      <c r="F188" s="106"/>
      <c r="G188" s="106"/>
      <c r="H188" s="107"/>
    </row>
    <row r="189" spans="1:8" ht="34.5" customHeight="1" x14ac:dyDescent="0.25">
      <c r="A189" s="105" t="s">
        <v>258</v>
      </c>
      <c r="B189" s="106"/>
      <c r="C189" s="106"/>
      <c r="D189" s="106"/>
      <c r="E189" s="106"/>
      <c r="F189" s="106"/>
      <c r="G189" s="106"/>
      <c r="H189" s="107"/>
    </row>
    <row r="190" spans="1:8" ht="34.5" customHeight="1" x14ac:dyDescent="0.25">
      <c r="A190" s="105" t="s">
        <v>259</v>
      </c>
      <c r="B190" s="106"/>
      <c r="C190" s="106"/>
      <c r="D190" s="106"/>
      <c r="E190" s="106"/>
      <c r="F190" s="106"/>
      <c r="G190" s="106"/>
      <c r="H190" s="107"/>
    </row>
    <row r="191" spans="1:8" ht="34.5" customHeight="1" x14ac:dyDescent="0.25">
      <c r="A191" s="105" t="s">
        <v>260</v>
      </c>
      <c r="B191" s="106"/>
      <c r="C191" s="106"/>
      <c r="D191" s="106"/>
      <c r="E191" s="106"/>
      <c r="F191" s="106"/>
      <c r="G191" s="106"/>
      <c r="H191" s="107"/>
    </row>
    <row r="192" spans="1:8" ht="34.5" customHeight="1" x14ac:dyDescent="0.25">
      <c r="A192" s="105" t="s">
        <v>261</v>
      </c>
      <c r="B192" s="106"/>
      <c r="C192" s="106"/>
      <c r="D192" s="106"/>
      <c r="E192" s="106"/>
      <c r="F192" s="106"/>
      <c r="G192" s="106"/>
      <c r="H192" s="107"/>
    </row>
    <row r="193" spans="1:8" ht="34.5" customHeight="1" x14ac:dyDescent="0.25">
      <c r="A193" s="105" t="s">
        <v>262</v>
      </c>
      <c r="B193" s="106"/>
      <c r="C193" s="106"/>
      <c r="D193" s="106"/>
      <c r="E193" s="106"/>
      <c r="F193" s="106"/>
      <c r="G193" s="106"/>
      <c r="H193" s="107"/>
    </row>
    <row r="194" spans="1:8" ht="34.5" customHeight="1" x14ac:dyDescent="0.25">
      <c r="A194" s="105" t="s">
        <v>263</v>
      </c>
      <c r="B194" s="106"/>
      <c r="C194" s="106"/>
      <c r="D194" s="106"/>
      <c r="E194" s="106"/>
      <c r="F194" s="106"/>
      <c r="G194" s="106"/>
      <c r="H194" s="107"/>
    </row>
    <row r="195" spans="1:8" ht="34.5" customHeight="1" x14ac:dyDescent="0.25">
      <c r="A195" s="105" t="s">
        <v>264</v>
      </c>
      <c r="B195" s="106"/>
      <c r="C195" s="106"/>
      <c r="D195" s="106"/>
      <c r="E195" s="106"/>
      <c r="F195" s="106"/>
      <c r="G195" s="106"/>
      <c r="H195" s="107"/>
    </row>
    <row r="196" spans="1:8" ht="34.5" customHeight="1" x14ac:dyDescent="0.25">
      <c r="A196" s="105" t="s">
        <v>68</v>
      </c>
      <c r="B196" s="106"/>
      <c r="C196" s="106"/>
      <c r="D196" s="106"/>
      <c r="E196" s="106"/>
      <c r="F196" s="106"/>
      <c r="G196" s="106"/>
      <c r="H196" s="107"/>
    </row>
    <row r="197" spans="1:8" ht="34.5" customHeight="1" x14ac:dyDescent="0.25">
      <c r="A197" s="125" t="s">
        <v>236</v>
      </c>
      <c r="B197" s="126"/>
      <c r="C197" s="126"/>
      <c r="D197" s="126"/>
      <c r="E197" s="126"/>
      <c r="F197" s="126"/>
      <c r="G197" s="126"/>
      <c r="H197" s="127"/>
    </row>
    <row r="198" spans="1:8" ht="34.5" customHeight="1" x14ac:dyDescent="0.25">
      <c r="A198" s="105" t="s">
        <v>69</v>
      </c>
      <c r="B198" s="106"/>
      <c r="C198" s="106"/>
      <c r="D198" s="106"/>
      <c r="E198" s="106"/>
      <c r="F198" s="106"/>
      <c r="G198" s="106"/>
      <c r="H198" s="107"/>
    </row>
    <row r="199" spans="1:8" ht="34.5" customHeight="1" x14ac:dyDescent="0.25">
      <c r="A199" s="105" t="s">
        <v>53</v>
      </c>
      <c r="B199" s="106"/>
      <c r="C199" s="106"/>
      <c r="D199" s="106"/>
      <c r="E199" s="106"/>
      <c r="F199" s="106"/>
      <c r="G199" s="106"/>
      <c r="H199" s="107"/>
    </row>
    <row r="200" spans="1:8" ht="34.5" customHeight="1" x14ac:dyDescent="0.25">
      <c r="A200" s="105" t="s">
        <v>267</v>
      </c>
      <c r="B200" s="106"/>
      <c r="C200" s="106"/>
      <c r="D200" s="106"/>
      <c r="E200" s="106"/>
      <c r="F200" s="106"/>
      <c r="G200" s="106"/>
      <c r="H200" s="107"/>
    </row>
    <row r="201" spans="1:8" ht="34.5" customHeight="1" x14ac:dyDescent="0.25">
      <c r="A201" s="105" t="s">
        <v>266</v>
      </c>
      <c r="B201" s="106"/>
      <c r="C201" s="106"/>
      <c r="D201" s="106"/>
      <c r="E201" s="106"/>
      <c r="F201" s="106"/>
      <c r="G201" s="106"/>
      <c r="H201" s="107"/>
    </row>
    <row r="202" spans="1:8" ht="34.5" customHeight="1" x14ac:dyDescent="0.25">
      <c r="A202" s="105" t="s">
        <v>275</v>
      </c>
      <c r="B202" s="106"/>
      <c r="C202" s="106"/>
      <c r="D202" s="106"/>
      <c r="E202" s="106"/>
      <c r="F202" s="106"/>
      <c r="G202" s="106"/>
      <c r="H202" s="107"/>
    </row>
  </sheetData>
  <mergeCells count="67">
    <mergeCell ref="A5:H5"/>
    <mergeCell ref="A170:H170"/>
    <mergeCell ref="A172:H172"/>
    <mergeCell ref="A174:H174"/>
    <mergeCell ref="A176:H176"/>
    <mergeCell ref="A165:D165"/>
    <mergeCell ref="A166:D166"/>
    <mergeCell ref="A168:H168"/>
    <mergeCell ref="A11:B11"/>
    <mergeCell ref="A159:E159"/>
    <mergeCell ref="F159:H159"/>
    <mergeCell ref="A9:B9"/>
    <mergeCell ref="C9:H9"/>
    <mergeCell ref="A10:B10"/>
    <mergeCell ref="C10:H10"/>
    <mergeCell ref="A7:B7"/>
    <mergeCell ref="A192:H192"/>
    <mergeCell ref="A187:H187"/>
    <mergeCell ref="A188:H188"/>
    <mergeCell ref="A154:B154"/>
    <mergeCell ref="A1:K1"/>
    <mergeCell ref="A189:H189"/>
    <mergeCell ref="A190:H190"/>
    <mergeCell ref="A158:H158"/>
    <mergeCell ref="A191:H191"/>
    <mergeCell ref="A177:H177"/>
    <mergeCell ref="A178:H178"/>
    <mergeCell ref="A179:H179"/>
    <mergeCell ref="A185:H185"/>
    <mergeCell ref="A180:H180"/>
    <mergeCell ref="A181:H181"/>
    <mergeCell ref="A182:H182"/>
    <mergeCell ref="C11:H11"/>
    <mergeCell ref="A175:H175"/>
    <mergeCell ref="A186:H186"/>
    <mergeCell ref="A169:H169"/>
    <mergeCell ref="A184:H184"/>
    <mergeCell ref="A183:H183"/>
    <mergeCell ref="A151:B151"/>
    <mergeCell ref="A152:B152"/>
    <mergeCell ref="A153:B153"/>
    <mergeCell ref="A202:H202"/>
    <mergeCell ref="A201:H201"/>
    <mergeCell ref="A196:H196"/>
    <mergeCell ref="A197:H197"/>
    <mergeCell ref="A193:H193"/>
    <mergeCell ref="A198:H198"/>
    <mergeCell ref="A195:H195"/>
    <mergeCell ref="A200:H200"/>
    <mergeCell ref="A199:H199"/>
    <mergeCell ref="A194:H194"/>
    <mergeCell ref="C7:H7"/>
    <mergeCell ref="A2:H2"/>
    <mergeCell ref="A3:H3"/>
    <mergeCell ref="A173:H173"/>
    <mergeCell ref="C12:H12"/>
    <mergeCell ref="C14:H14"/>
    <mergeCell ref="A160:H160"/>
    <mergeCell ref="A161:C163"/>
    <mergeCell ref="D155:H155"/>
    <mergeCell ref="D156:H156"/>
    <mergeCell ref="D157:H157"/>
    <mergeCell ref="A12:B12"/>
    <mergeCell ref="A171:H171"/>
    <mergeCell ref="A8:B8"/>
    <mergeCell ref="C8:H8"/>
    <mergeCell ref="A16:K16"/>
  </mergeCells>
  <printOptions horizontalCentered="1" verticalCentered="1"/>
  <pageMargins left="0.78740157480314965" right="0.78740157480314965" top="0.39370078740157483" bottom="0.39370078740157483" header="0.31496062992125984" footer="0.31496062992125984"/>
  <pageSetup paperSize="9" scale="42" fitToHeight="0" orientation="landscape" r:id="rId1"/>
  <rowBreaks count="5" manualBreakCount="5">
    <brk id="35" max="12" man="1"/>
    <brk id="65" max="12" man="1"/>
    <brk id="102" max="12" man="1"/>
    <brk id="135" max="12" man="1"/>
    <brk id="16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79"/>
  <sheetViews>
    <sheetView view="pageBreakPreview" zoomScale="70" zoomScaleNormal="85" zoomScaleSheetLayoutView="70" workbookViewId="0">
      <selection activeCell="A2" sqref="A2:O2"/>
    </sheetView>
  </sheetViews>
  <sheetFormatPr defaultRowHeight="12.75" x14ac:dyDescent="0.2"/>
  <cols>
    <col min="1" max="1" width="39.140625" bestFit="1" customWidth="1"/>
    <col min="2" max="2" width="17" bestFit="1" customWidth="1"/>
    <col min="3" max="3" width="21.140625" customWidth="1"/>
    <col min="4" max="4" width="20.42578125" customWidth="1"/>
    <col min="5" max="5" width="22" customWidth="1"/>
    <col min="6" max="6" width="20.140625" customWidth="1"/>
    <col min="7" max="7" width="21.7109375" customWidth="1"/>
    <col min="8" max="8" width="21.42578125" bestFit="1" customWidth="1"/>
    <col min="9" max="11" width="22.5703125" customWidth="1"/>
    <col min="12" max="12" width="20.42578125" customWidth="1"/>
    <col min="13" max="14" width="22.85546875" bestFit="1" customWidth="1"/>
    <col min="15" max="15" width="28" bestFit="1" customWidth="1"/>
  </cols>
  <sheetData>
    <row r="1" spans="1:15" ht="25.5" x14ac:dyDescent="0.2">
      <c r="A1" s="161" t="s">
        <v>221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20.25" x14ac:dyDescent="0.2">
      <c r="A2" s="162" t="s">
        <v>292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ht="20.25" x14ac:dyDescent="0.2">
      <c r="A3" s="162" t="s">
        <v>90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5" spans="1:15" ht="18" customHeight="1" x14ac:dyDescent="0.2">
      <c r="A5" s="134" t="s">
        <v>36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5" ht="18" x14ac:dyDescent="0.2">
      <c r="B6" s="8"/>
      <c r="C6" s="8"/>
    </row>
    <row r="7" spans="1:15" ht="33.950000000000003" customHeight="1" x14ac:dyDescent="0.2">
      <c r="B7" s="122" t="s">
        <v>37</v>
      </c>
      <c r="C7" s="123"/>
      <c r="D7" s="160"/>
      <c r="E7" s="160"/>
      <c r="F7" s="160"/>
      <c r="G7" s="160"/>
      <c r="H7" s="160"/>
      <c r="I7" s="160"/>
      <c r="J7" s="160"/>
      <c r="K7" s="160"/>
      <c r="L7" s="160"/>
      <c r="M7" s="97"/>
      <c r="N7" s="97"/>
      <c r="O7" s="97"/>
    </row>
    <row r="8" spans="1:15" ht="33.950000000000003" customHeight="1" x14ac:dyDescent="0.2">
      <c r="B8" s="122" t="s">
        <v>38</v>
      </c>
      <c r="C8" s="123"/>
      <c r="D8" s="160"/>
      <c r="E8" s="160"/>
      <c r="F8" s="160"/>
      <c r="G8" s="160"/>
      <c r="H8" s="160"/>
      <c r="I8" s="160"/>
      <c r="J8" s="160"/>
      <c r="K8" s="160"/>
      <c r="L8" s="160"/>
      <c r="M8" s="97"/>
      <c r="N8" s="97"/>
      <c r="O8" s="97"/>
    </row>
    <row r="9" spans="1:15" ht="33.950000000000003" customHeight="1" x14ac:dyDescent="0.2">
      <c r="B9" s="122" t="s">
        <v>39</v>
      </c>
      <c r="C9" s="123"/>
      <c r="D9" s="160"/>
      <c r="E9" s="160"/>
      <c r="F9" s="160"/>
      <c r="G9" s="160"/>
      <c r="H9" s="160"/>
      <c r="I9" s="160"/>
      <c r="J9" s="160"/>
      <c r="K9" s="160"/>
      <c r="L9" s="160"/>
      <c r="M9" s="97"/>
      <c r="N9" s="97"/>
      <c r="O9" s="97"/>
    </row>
    <row r="10" spans="1:15" ht="33.950000000000003" customHeight="1" x14ac:dyDescent="0.2">
      <c r="B10" s="122" t="s">
        <v>40</v>
      </c>
      <c r="C10" s="123"/>
      <c r="D10" s="160"/>
      <c r="E10" s="160"/>
      <c r="F10" s="160"/>
      <c r="G10" s="160"/>
      <c r="H10" s="160"/>
      <c r="I10" s="160"/>
      <c r="J10" s="160"/>
      <c r="K10" s="160"/>
      <c r="L10" s="160"/>
      <c r="M10" s="97"/>
      <c r="N10" s="97"/>
      <c r="O10" s="97"/>
    </row>
    <row r="11" spans="1:15" ht="33.950000000000003" customHeight="1" x14ac:dyDescent="0.2">
      <c r="B11" s="122" t="s">
        <v>41</v>
      </c>
      <c r="C11" s="123"/>
      <c r="D11" s="160"/>
      <c r="E11" s="160"/>
      <c r="F11" s="160"/>
      <c r="G11" s="160"/>
      <c r="H11" s="160"/>
      <c r="I11" s="160"/>
      <c r="J11" s="160"/>
      <c r="K11" s="160"/>
      <c r="L11" s="160"/>
      <c r="M11" s="97"/>
      <c r="N11" s="97"/>
      <c r="O11" s="97"/>
    </row>
    <row r="12" spans="1:15" ht="33.950000000000003" customHeight="1" x14ac:dyDescent="0.2">
      <c r="B12" s="122" t="s">
        <v>42</v>
      </c>
      <c r="C12" s="123"/>
      <c r="D12" s="160"/>
      <c r="E12" s="160"/>
      <c r="F12" s="160"/>
      <c r="G12" s="160"/>
      <c r="H12" s="160"/>
      <c r="I12" s="160"/>
      <c r="J12" s="160"/>
      <c r="K12" s="160"/>
      <c r="L12" s="160"/>
      <c r="M12" s="97"/>
      <c r="N12" s="97"/>
      <c r="O12" s="97"/>
    </row>
    <row r="13" spans="1:15" ht="33.950000000000003" customHeight="1" x14ac:dyDescent="0.2">
      <c r="C13" s="7" t="s">
        <v>43</v>
      </c>
      <c r="D13" s="160"/>
      <c r="E13" s="160"/>
      <c r="F13" s="160"/>
      <c r="G13" s="160"/>
      <c r="H13" s="160"/>
      <c r="I13" s="160"/>
      <c r="J13" s="160"/>
      <c r="K13" s="160"/>
      <c r="L13" s="160"/>
      <c r="M13" s="97"/>
      <c r="N13" s="97"/>
      <c r="O13" s="97"/>
    </row>
    <row r="15" spans="1:15" ht="18" x14ac:dyDescent="0.2">
      <c r="A15" s="159" t="s">
        <v>216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</row>
    <row r="16" spans="1:15" ht="18" x14ac:dyDescent="0.25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</row>
    <row r="17" spans="1:242" ht="34.5" customHeight="1" x14ac:dyDescent="0.2">
      <c r="A17" s="2" t="s">
        <v>0</v>
      </c>
      <c r="B17" s="2" t="s">
        <v>1</v>
      </c>
      <c r="C17" s="3" t="s">
        <v>276</v>
      </c>
      <c r="D17" s="3" t="s">
        <v>277</v>
      </c>
      <c r="E17" s="3" t="s">
        <v>289</v>
      </c>
      <c r="F17" s="3" t="s">
        <v>278</v>
      </c>
      <c r="G17" s="3" t="s">
        <v>279</v>
      </c>
      <c r="H17" s="3" t="s">
        <v>280</v>
      </c>
      <c r="I17" s="3" t="s">
        <v>281</v>
      </c>
      <c r="J17" s="3" t="s">
        <v>282</v>
      </c>
      <c r="K17" s="3" t="s">
        <v>283</v>
      </c>
      <c r="L17" s="3" t="s">
        <v>7</v>
      </c>
    </row>
    <row r="18" spans="1:242" ht="38.25" customHeight="1" x14ac:dyDescent="0.2">
      <c r="A18" s="12" t="s">
        <v>217</v>
      </c>
      <c r="B18" s="13" t="s">
        <v>8</v>
      </c>
      <c r="C18" s="33"/>
      <c r="D18" s="34"/>
      <c r="E18" s="33"/>
      <c r="F18" s="33">
        <v>1</v>
      </c>
      <c r="G18" s="33">
        <v>1</v>
      </c>
      <c r="H18" s="33"/>
      <c r="I18" s="33"/>
      <c r="J18" s="33"/>
      <c r="K18" s="33"/>
      <c r="L18" s="38">
        <f t="shared" ref="L18:L25" si="0">(C18*$F$40)+(D18*$J$40)+(E18*$K$40)+(F18*$M$40)+(G18*$C$44)+(H18*$G$44)+(I18*$K$44)+(J18*$L$44)+(K18*$M$44)</f>
        <v>0</v>
      </c>
    </row>
    <row r="19" spans="1:242" ht="38.25" customHeight="1" x14ac:dyDescent="0.2">
      <c r="A19" s="14" t="s">
        <v>218</v>
      </c>
      <c r="B19" s="13" t="s">
        <v>8</v>
      </c>
      <c r="C19" s="33"/>
      <c r="D19" s="33">
        <v>1</v>
      </c>
      <c r="E19" s="33"/>
      <c r="F19" s="33"/>
      <c r="G19" s="33">
        <v>1</v>
      </c>
      <c r="H19" s="33"/>
      <c r="I19" s="35">
        <v>1</v>
      </c>
      <c r="J19" s="35">
        <v>2</v>
      </c>
      <c r="K19" s="35"/>
      <c r="L19" s="38">
        <f t="shared" si="0"/>
        <v>0</v>
      </c>
    </row>
    <row r="20" spans="1:242" ht="38.25" customHeight="1" x14ac:dyDescent="0.2">
      <c r="A20" s="14" t="s">
        <v>219</v>
      </c>
      <c r="B20" s="13" t="s">
        <v>8</v>
      </c>
      <c r="C20" s="33"/>
      <c r="D20" s="33"/>
      <c r="E20" s="33"/>
      <c r="F20" s="34"/>
      <c r="G20" s="34"/>
      <c r="H20" s="35">
        <v>1</v>
      </c>
      <c r="I20" s="33"/>
      <c r="J20" s="33"/>
      <c r="K20" s="33"/>
      <c r="L20" s="38">
        <f>(C20*$F$40)+(D20*$J$40)+(E20*$K$40)+(F20*$M$40)+(G20*$C$44)+(H20*$I$44)+(I20*$K$44)+(J20*$L$44)+(K20*$M$44)</f>
        <v>0</v>
      </c>
    </row>
    <row r="21" spans="1:242" ht="38.25" customHeight="1" x14ac:dyDescent="0.2">
      <c r="A21" s="12" t="s">
        <v>220</v>
      </c>
      <c r="B21" s="13" t="s">
        <v>8</v>
      </c>
      <c r="C21" s="33"/>
      <c r="D21" s="33"/>
      <c r="E21" s="33"/>
      <c r="F21" s="36"/>
      <c r="G21" s="36">
        <v>1</v>
      </c>
      <c r="H21" s="33"/>
      <c r="I21" s="33"/>
      <c r="J21" s="33"/>
      <c r="K21" s="33"/>
      <c r="L21" s="38">
        <f t="shared" si="0"/>
        <v>0</v>
      </c>
    </row>
    <row r="22" spans="1:242" ht="38.25" customHeight="1" x14ac:dyDescent="0.2">
      <c r="A22" s="12" t="s">
        <v>55</v>
      </c>
      <c r="B22" s="13" t="s">
        <v>8</v>
      </c>
      <c r="C22" s="16"/>
      <c r="D22" s="35"/>
      <c r="E22" s="35">
        <v>1</v>
      </c>
      <c r="F22" s="16"/>
      <c r="G22" s="16"/>
      <c r="H22" s="16"/>
      <c r="I22" s="35"/>
      <c r="J22" s="35">
        <v>2</v>
      </c>
      <c r="K22" s="35"/>
      <c r="L22" s="38">
        <f t="shared" si="0"/>
        <v>0</v>
      </c>
      <c r="O22" s="11"/>
    </row>
    <row r="23" spans="1:242" ht="38.25" customHeight="1" x14ac:dyDescent="0.2">
      <c r="A23" s="12" t="s">
        <v>56</v>
      </c>
      <c r="B23" s="13" t="s">
        <v>8</v>
      </c>
      <c r="C23" s="16"/>
      <c r="D23" s="16"/>
      <c r="E23" s="16"/>
      <c r="F23" s="16"/>
      <c r="G23" s="16"/>
      <c r="H23" s="16"/>
      <c r="I23" s="35"/>
      <c r="J23" s="35">
        <v>1</v>
      </c>
      <c r="K23" s="35"/>
      <c r="L23" s="38">
        <f t="shared" si="0"/>
        <v>0</v>
      </c>
    </row>
    <row r="24" spans="1:242" ht="38.25" customHeight="1" x14ac:dyDescent="0.2">
      <c r="A24" s="78" t="s">
        <v>57</v>
      </c>
      <c r="B24" s="15" t="s">
        <v>8</v>
      </c>
      <c r="C24" s="16">
        <v>1</v>
      </c>
      <c r="D24" s="16"/>
      <c r="E24" s="37"/>
      <c r="F24" s="16"/>
      <c r="G24" s="16"/>
      <c r="H24" s="16"/>
      <c r="I24" s="35"/>
      <c r="J24" s="35"/>
      <c r="K24" s="35">
        <v>1</v>
      </c>
      <c r="L24" s="38">
        <f t="shared" si="0"/>
        <v>0</v>
      </c>
    </row>
    <row r="25" spans="1:242" ht="38.25" customHeight="1" x14ac:dyDescent="0.2">
      <c r="A25" s="12" t="s">
        <v>58</v>
      </c>
      <c r="B25" s="13" t="s">
        <v>8</v>
      </c>
      <c r="C25" s="16"/>
      <c r="D25" s="16"/>
      <c r="E25" s="16"/>
      <c r="F25" s="16">
        <v>2</v>
      </c>
      <c r="G25" s="16"/>
      <c r="H25" s="16"/>
      <c r="I25" s="16"/>
      <c r="J25" s="16"/>
      <c r="K25" s="16"/>
      <c r="L25" s="38">
        <f t="shared" si="0"/>
        <v>0</v>
      </c>
    </row>
    <row r="26" spans="1:242" ht="34.5" customHeight="1" x14ac:dyDescent="0.2">
      <c r="A26" s="4"/>
      <c r="B26" s="5"/>
      <c r="C26" s="17" t="str">
        <f t="shared" ref="C26:I26" si="1">C17</f>
        <v>8h48min diu. 2ª  a  6ª_HT - TIPO B1</v>
      </c>
      <c r="D26" s="17" t="str">
        <f t="shared" si="1"/>
        <v>10h diu. 2ª  a  6ª_HT - TIPO D1</v>
      </c>
      <c r="E26" s="17" t="str">
        <f t="shared" si="1"/>
        <v>10h not. 2ª  a  2ª   -   TIPO D6</v>
      </c>
      <c r="F26" s="17" t="str">
        <f t="shared" si="1"/>
        <v>12h diu. 2ª  a  6ª   -   TIPO E</v>
      </c>
      <c r="G26" s="17" t="str">
        <f t="shared" si="1"/>
        <v>12h diu.. 2ª  a  6ª_HT - TIPO E1</v>
      </c>
      <c r="H26" s="17" t="str">
        <f t="shared" si="1"/>
        <v>12h not. 2ª  a  2ª_HT - TIPO E7</v>
      </c>
      <c r="I26" s="17" t="str">
        <f t="shared" si="1"/>
        <v>24h diárias 2ª  a  6ª_HT - TIPO F1</v>
      </c>
      <c r="J26" s="17" t="str">
        <f>J17</f>
        <v>24h diárias 2ª  a  2ª   -   TIPO F2</v>
      </c>
      <c r="K26" s="17" t="str">
        <f>K17</f>
        <v>24h diárias 2ª  a  2ª_HT - TIPO F3</v>
      </c>
      <c r="L26" s="2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</row>
    <row r="27" spans="1:242" ht="34.5" customHeight="1" x14ac:dyDescent="0.2">
      <c r="A27" s="155" t="s">
        <v>10</v>
      </c>
      <c r="B27" s="156"/>
      <c r="C27" s="23">
        <f t="shared" ref="C27:I27" si="2">SUM(C18:C25)</f>
        <v>1</v>
      </c>
      <c r="D27" s="23">
        <f t="shared" si="2"/>
        <v>1</v>
      </c>
      <c r="E27" s="23">
        <f t="shared" si="2"/>
        <v>1</v>
      </c>
      <c r="F27" s="23">
        <f t="shared" si="2"/>
        <v>3</v>
      </c>
      <c r="G27" s="23">
        <f t="shared" si="2"/>
        <v>3</v>
      </c>
      <c r="H27" s="23">
        <f t="shared" si="2"/>
        <v>1</v>
      </c>
      <c r="I27" s="23">
        <f t="shared" si="2"/>
        <v>1</v>
      </c>
      <c r="J27" s="23">
        <f>SUM(J18:J25)</f>
        <v>5</v>
      </c>
      <c r="K27" s="23">
        <f>SUM(K18:K25)</f>
        <v>1</v>
      </c>
      <c r="L27" s="21">
        <f>SUM(C27:K27)</f>
        <v>17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</row>
    <row r="28" spans="1:242" ht="34.5" customHeight="1" x14ac:dyDescent="0.2">
      <c r="A28" s="155" t="s">
        <v>11</v>
      </c>
      <c r="B28" s="156"/>
      <c r="C28" s="24">
        <f>C27*F40</f>
        <v>0</v>
      </c>
      <c r="D28" s="24">
        <f>D27*J40</f>
        <v>0</v>
      </c>
      <c r="E28" s="24">
        <f>E27*K40</f>
        <v>0</v>
      </c>
      <c r="F28" s="24">
        <f>F27*M40</f>
        <v>0</v>
      </c>
      <c r="G28" s="24">
        <f>G27*C44</f>
        <v>0</v>
      </c>
      <c r="H28" s="24">
        <f>H27*I44</f>
        <v>0</v>
      </c>
      <c r="I28" s="24">
        <f>I27*K44</f>
        <v>0</v>
      </c>
      <c r="J28" s="24">
        <f>J27*L44</f>
        <v>0</v>
      </c>
      <c r="K28" s="24">
        <f>K27*M44</f>
        <v>0</v>
      </c>
      <c r="L28" s="22">
        <f>SUM(C28:K28)</f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</row>
    <row r="29" spans="1:242" ht="34.5" customHeight="1" x14ac:dyDescent="0.2">
      <c r="A29" s="157" t="s">
        <v>72</v>
      </c>
      <c r="B29" s="158"/>
      <c r="C29" s="79">
        <f>C28*24</f>
        <v>0</v>
      </c>
      <c r="D29" s="79">
        <f>D28*24</f>
        <v>0</v>
      </c>
      <c r="E29" s="79">
        <f t="shared" ref="E29:K29" si="3">E28*24</f>
        <v>0</v>
      </c>
      <c r="F29" s="79">
        <f t="shared" si="3"/>
        <v>0</v>
      </c>
      <c r="G29" s="79">
        <f t="shared" si="3"/>
        <v>0</v>
      </c>
      <c r="H29" s="79">
        <f t="shared" si="3"/>
        <v>0</v>
      </c>
      <c r="I29" s="79">
        <f t="shared" si="3"/>
        <v>0</v>
      </c>
      <c r="J29" s="79">
        <f t="shared" si="3"/>
        <v>0</v>
      </c>
      <c r="K29" s="79">
        <f t="shared" si="3"/>
        <v>0</v>
      </c>
      <c r="L29" s="22">
        <f>SUM(C29:K29)</f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</row>
    <row r="30" spans="1:242" ht="34.5" customHeight="1" x14ac:dyDescent="0.2">
      <c r="A30" s="31" t="s">
        <v>64</v>
      </c>
      <c r="B30" s="31" t="s">
        <v>65</v>
      </c>
      <c r="C30" s="61" t="s">
        <v>66</v>
      </c>
      <c r="D30" s="144"/>
      <c r="E30" s="145"/>
      <c r="F30" s="145"/>
      <c r="G30" s="145"/>
      <c r="H30" s="145"/>
      <c r="I30" s="145"/>
      <c r="J30" s="145"/>
      <c r="K30" s="145"/>
      <c r="L30" s="14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1:242" ht="54.75" customHeight="1" x14ac:dyDescent="0.2">
      <c r="A31" s="18" t="s">
        <v>67</v>
      </c>
      <c r="B31" s="60" t="s">
        <v>87</v>
      </c>
      <c r="C31" s="19"/>
      <c r="D31" s="147"/>
      <c r="E31" s="148"/>
      <c r="F31" s="148"/>
      <c r="G31" s="148"/>
      <c r="H31" s="148"/>
      <c r="I31" s="148"/>
      <c r="J31" s="148"/>
      <c r="K31" s="149"/>
      <c r="L31" s="19">
        <f>C31*1684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1:242" ht="48" customHeight="1" x14ac:dyDescent="0.2">
      <c r="A32" s="18" t="s">
        <v>265</v>
      </c>
      <c r="B32" s="60" t="s">
        <v>88</v>
      </c>
      <c r="C32" s="19"/>
      <c r="D32" s="147"/>
      <c r="E32" s="148"/>
      <c r="F32" s="148"/>
      <c r="G32" s="148"/>
      <c r="H32" s="148"/>
      <c r="I32" s="148"/>
      <c r="J32" s="148"/>
      <c r="K32" s="149"/>
      <c r="L32" s="19">
        <f>C32*1070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1:242" ht="34.5" customHeight="1" x14ac:dyDescent="0.2">
      <c r="A33" s="144" t="s">
        <v>44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6"/>
      <c r="L33" s="32">
        <f>SUM(L31:L32)</f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5" spans="1:242" ht="16.5" x14ac:dyDescent="0.2">
      <c r="A35" s="151"/>
      <c r="B35" s="151"/>
      <c r="C35" s="151"/>
      <c r="D35" s="6"/>
      <c r="E35" s="150" t="s">
        <v>73</v>
      </c>
      <c r="F35" s="150"/>
      <c r="G35" s="150"/>
      <c r="H35" s="150"/>
      <c r="I35" s="150"/>
      <c r="J35" s="150"/>
      <c r="K35" s="150"/>
      <c r="L35" s="102">
        <f>L29+L33</f>
        <v>0</v>
      </c>
    </row>
    <row r="37" spans="1:242" ht="18" x14ac:dyDescent="0.2">
      <c r="A37" s="108" t="s">
        <v>45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242" ht="15.75" customHeight="1" x14ac:dyDescent="0.2">
      <c r="A38" s="109" t="s">
        <v>46</v>
      </c>
      <c r="B38" s="110"/>
      <c r="C38" s="10" t="s">
        <v>47</v>
      </c>
      <c r="D38" s="10" t="s">
        <v>209</v>
      </c>
      <c r="E38" s="10" t="s">
        <v>48</v>
      </c>
      <c r="F38" s="10" t="s">
        <v>207</v>
      </c>
      <c r="G38" s="10" t="s">
        <v>49</v>
      </c>
      <c r="H38" s="10" t="s">
        <v>225</v>
      </c>
      <c r="I38" s="10" t="s">
        <v>50</v>
      </c>
      <c r="J38" s="10" t="s">
        <v>59</v>
      </c>
      <c r="K38" s="10" t="s">
        <v>286</v>
      </c>
      <c r="L38" s="10" t="s">
        <v>285</v>
      </c>
      <c r="M38" s="10" t="s">
        <v>51</v>
      </c>
    </row>
    <row r="39" spans="1:242" ht="32.25" customHeight="1" x14ac:dyDescent="0.2">
      <c r="A39" s="112"/>
      <c r="B39" s="113"/>
      <c r="C39" s="3" t="s">
        <v>222</v>
      </c>
      <c r="D39" s="17" t="s">
        <v>223</v>
      </c>
      <c r="E39" s="3" t="s">
        <v>78</v>
      </c>
      <c r="F39" s="17" t="s">
        <v>210</v>
      </c>
      <c r="G39" s="17" t="s">
        <v>224</v>
      </c>
      <c r="H39" s="17" t="s">
        <v>226</v>
      </c>
      <c r="I39" s="17" t="s">
        <v>79</v>
      </c>
      <c r="J39" s="17" t="s">
        <v>214</v>
      </c>
      <c r="K39" s="17" t="s">
        <v>76</v>
      </c>
      <c r="L39" s="17" t="s">
        <v>227</v>
      </c>
      <c r="M39" s="17" t="s">
        <v>80</v>
      </c>
    </row>
    <row r="40" spans="1:242" ht="25.5" customHeight="1" x14ac:dyDescent="0.2">
      <c r="A40" s="115"/>
      <c r="B40" s="11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2" spans="1:242" ht="15.75" customHeight="1" x14ac:dyDescent="0.2">
      <c r="A42" s="109" t="s">
        <v>46</v>
      </c>
      <c r="B42" s="110"/>
      <c r="C42" s="10" t="s">
        <v>60</v>
      </c>
      <c r="D42" s="10" t="s">
        <v>84</v>
      </c>
      <c r="E42" s="10" t="s">
        <v>85</v>
      </c>
      <c r="F42" s="10" t="s">
        <v>230</v>
      </c>
      <c r="G42" s="10" t="s">
        <v>231</v>
      </c>
      <c r="H42" s="10" t="s">
        <v>233</v>
      </c>
      <c r="I42" s="10" t="s">
        <v>234</v>
      </c>
      <c r="J42" s="9" t="s">
        <v>54</v>
      </c>
      <c r="K42" s="9" t="s">
        <v>61</v>
      </c>
      <c r="L42" s="10" t="s">
        <v>211</v>
      </c>
      <c r="M42" s="10" t="s">
        <v>228</v>
      </c>
    </row>
    <row r="43" spans="1:242" ht="32.25" customHeight="1" x14ac:dyDescent="0.2">
      <c r="A43" s="112"/>
      <c r="B43" s="113"/>
      <c r="C43" s="3" t="s">
        <v>213</v>
      </c>
      <c r="D43" s="17" t="s">
        <v>82</v>
      </c>
      <c r="E43" s="17" t="s">
        <v>229</v>
      </c>
      <c r="F43" s="17" t="s">
        <v>81</v>
      </c>
      <c r="G43" s="17" t="s">
        <v>232</v>
      </c>
      <c r="H43" s="17" t="s">
        <v>77</v>
      </c>
      <c r="I43" s="17" t="s">
        <v>212</v>
      </c>
      <c r="J43" s="17" t="s">
        <v>83</v>
      </c>
      <c r="K43" s="17" t="s">
        <v>215</v>
      </c>
      <c r="L43" s="17" t="str">
        <f>J26</f>
        <v>24h diárias 2ª  a  2ª   -   TIPO F2</v>
      </c>
      <c r="M43" s="17" t="str">
        <f>K26</f>
        <v>24h diárias 2ª  a  2ª_HT - TIPO F3</v>
      </c>
    </row>
    <row r="44" spans="1:242" ht="25.5" customHeight="1" x14ac:dyDescent="0.2">
      <c r="A44" s="115"/>
      <c r="B44" s="116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242" ht="23.25" x14ac:dyDescent="0.2">
      <c r="A45" s="152" t="s">
        <v>52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</row>
    <row r="46" spans="1:242" ht="23.25" customHeight="1" x14ac:dyDescent="0.2">
      <c r="A46" s="153" t="s">
        <v>238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242" ht="42" customHeight="1" x14ac:dyDescent="0.2">
      <c r="A47" s="139" t="s">
        <v>239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1:242" ht="42" customHeight="1" x14ac:dyDescent="0.2">
      <c r="A48" s="139" t="s">
        <v>240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</row>
    <row r="49" spans="1:15" ht="42" customHeight="1" x14ac:dyDescent="0.2">
      <c r="A49" s="139" t="s">
        <v>241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</row>
    <row r="50" spans="1:15" ht="42" customHeight="1" x14ac:dyDescent="0.2">
      <c r="A50" s="139" t="s">
        <v>242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1:15" ht="42" customHeight="1" x14ac:dyDescent="0.2">
      <c r="A51" s="139" t="s">
        <v>243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</row>
    <row r="52" spans="1:15" ht="42" customHeight="1" x14ac:dyDescent="0.2">
      <c r="A52" s="139" t="s">
        <v>244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</row>
    <row r="53" spans="1:15" ht="42" customHeight="1" x14ac:dyDescent="0.2">
      <c r="A53" s="139" t="s">
        <v>245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</row>
    <row r="54" spans="1:15" ht="42" customHeight="1" x14ac:dyDescent="0.2">
      <c r="A54" s="139" t="s">
        <v>246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</row>
    <row r="55" spans="1:15" ht="42" customHeight="1" x14ac:dyDescent="0.2">
      <c r="A55" s="139" t="s">
        <v>247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</row>
    <row r="56" spans="1:15" ht="42" customHeight="1" x14ac:dyDescent="0.2">
      <c r="A56" s="139" t="s">
        <v>248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</row>
    <row r="57" spans="1:15" ht="42" customHeight="1" x14ac:dyDescent="0.2">
      <c r="A57" s="139" t="s">
        <v>249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</row>
    <row r="58" spans="1:15" ht="42" customHeight="1" x14ac:dyDescent="0.2">
      <c r="A58" s="139" t="s">
        <v>250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</row>
    <row r="59" spans="1:15" ht="42" customHeight="1" x14ac:dyDescent="0.2">
      <c r="A59" s="139" t="s">
        <v>251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</row>
    <row r="60" spans="1:15" ht="42" customHeight="1" x14ac:dyDescent="0.2">
      <c r="A60" s="139" t="s">
        <v>252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1:15" ht="42" customHeight="1" x14ac:dyDescent="0.2">
      <c r="A61" s="139" t="s">
        <v>253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</row>
    <row r="62" spans="1:15" ht="42" customHeight="1" x14ac:dyDescent="0.2">
      <c r="A62" s="139" t="s">
        <v>254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</row>
    <row r="63" spans="1:15" ht="42" customHeight="1" x14ac:dyDescent="0.2">
      <c r="A63" s="139" t="s">
        <v>255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</row>
    <row r="64" spans="1:15" ht="42" customHeight="1" x14ac:dyDescent="0.2">
      <c r="A64" s="139" t="s">
        <v>256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</row>
    <row r="65" spans="1:15" ht="42" customHeight="1" x14ac:dyDescent="0.2">
      <c r="A65" s="139" t="s">
        <v>257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</row>
    <row r="66" spans="1:15" ht="42" customHeight="1" x14ac:dyDescent="0.2">
      <c r="A66" s="139" t="s">
        <v>258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</row>
    <row r="67" spans="1:15" ht="42" customHeight="1" x14ac:dyDescent="0.2">
      <c r="A67" s="139" t="s">
        <v>259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</row>
    <row r="68" spans="1:15" ht="42" customHeight="1" x14ac:dyDescent="0.2">
      <c r="A68" s="139" t="s">
        <v>260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</row>
    <row r="69" spans="1:15" ht="42" customHeight="1" x14ac:dyDescent="0.2">
      <c r="A69" s="139" t="s">
        <v>261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</row>
    <row r="70" spans="1:15" ht="42" customHeight="1" x14ac:dyDescent="0.2">
      <c r="A70" s="139" t="s">
        <v>262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</row>
    <row r="71" spans="1:15" ht="42" customHeight="1" x14ac:dyDescent="0.2">
      <c r="A71" s="139" t="s">
        <v>263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</row>
    <row r="72" spans="1:15" ht="42" customHeight="1" x14ac:dyDescent="0.2">
      <c r="A72" s="139" t="s">
        <v>264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</row>
    <row r="73" spans="1:15" ht="37.5" customHeight="1" x14ac:dyDescent="0.2">
      <c r="A73" s="140" t="s">
        <v>63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</row>
    <row r="74" spans="1:15" ht="31.5" customHeight="1" x14ac:dyDescent="0.2">
      <c r="A74" s="141" t="s">
        <v>235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</row>
    <row r="75" spans="1:15" ht="29.25" customHeight="1" x14ac:dyDescent="0.2">
      <c r="A75" s="140" t="s">
        <v>62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</row>
    <row r="76" spans="1:15" ht="37.5" customHeight="1" x14ac:dyDescent="0.2">
      <c r="A76" s="140" t="s">
        <v>53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</row>
    <row r="77" spans="1:15" s="96" customFormat="1" ht="37.5" customHeight="1" x14ac:dyDescent="0.2">
      <c r="A77" s="142" t="s">
        <v>268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</row>
    <row r="78" spans="1:15" s="96" customFormat="1" ht="37.5" customHeight="1" x14ac:dyDescent="0.2">
      <c r="A78" s="105" t="s">
        <v>266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7"/>
    </row>
    <row r="79" spans="1:15" ht="33.75" customHeight="1" x14ac:dyDescent="0.2">
      <c r="A79" s="105" t="s">
        <v>275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7"/>
    </row>
  </sheetData>
  <mergeCells count="66">
    <mergeCell ref="B8:C8"/>
    <mergeCell ref="B9:C9"/>
    <mergeCell ref="B10:C10"/>
    <mergeCell ref="D8:L8"/>
    <mergeCell ref="D9:L9"/>
    <mergeCell ref="D10:L10"/>
    <mergeCell ref="A1:O1"/>
    <mergeCell ref="A2:O2"/>
    <mergeCell ref="A3:O3"/>
    <mergeCell ref="A5:O5"/>
    <mergeCell ref="B7:C7"/>
    <mergeCell ref="D7:L7"/>
    <mergeCell ref="A16:O16"/>
    <mergeCell ref="A27:B27"/>
    <mergeCell ref="A28:B28"/>
    <mergeCell ref="A29:B29"/>
    <mergeCell ref="B11:C11"/>
    <mergeCell ref="B12:C12"/>
    <mergeCell ref="A15:O15"/>
    <mergeCell ref="D11:L11"/>
    <mergeCell ref="D12:L12"/>
    <mergeCell ref="D13:L13"/>
    <mergeCell ref="A66:O66"/>
    <mergeCell ref="A72:O72"/>
    <mergeCell ref="D30:L30"/>
    <mergeCell ref="D31:K31"/>
    <mergeCell ref="D32:K32"/>
    <mergeCell ref="A33:K33"/>
    <mergeCell ref="A42:B44"/>
    <mergeCell ref="E35:K35"/>
    <mergeCell ref="A35:C35"/>
    <mergeCell ref="A37:M37"/>
    <mergeCell ref="A38:B40"/>
    <mergeCell ref="A45:O45"/>
    <mergeCell ref="A46:O46"/>
    <mergeCell ref="A61:O61"/>
    <mergeCell ref="A62:O62"/>
    <mergeCell ref="A63:O63"/>
    <mergeCell ref="A64:O64"/>
    <mergeCell ref="A65:O65"/>
    <mergeCell ref="A52:O52"/>
    <mergeCell ref="A53:O53"/>
    <mergeCell ref="A54:O54"/>
    <mergeCell ref="A55:O55"/>
    <mergeCell ref="A56:O56"/>
    <mergeCell ref="A57:O57"/>
    <mergeCell ref="A58:O58"/>
    <mergeCell ref="A59:O59"/>
    <mergeCell ref="A60:O60"/>
    <mergeCell ref="A47:O47"/>
    <mergeCell ref="A48:O48"/>
    <mergeCell ref="A49:O49"/>
    <mergeCell ref="A50:O50"/>
    <mergeCell ref="A51:O51"/>
    <mergeCell ref="A79:O79"/>
    <mergeCell ref="A67:O67"/>
    <mergeCell ref="A68:O68"/>
    <mergeCell ref="A69:O69"/>
    <mergeCell ref="A70:O70"/>
    <mergeCell ref="A71:O71"/>
    <mergeCell ref="A78:O78"/>
    <mergeCell ref="A76:O76"/>
    <mergeCell ref="A73:O73"/>
    <mergeCell ref="A74:O74"/>
    <mergeCell ref="A75:O75"/>
    <mergeCell ref="A77:O7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r:id="rId1"/>
  <rowBreaks count="1" manualBreakCount="1">
    <brk id="4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3" sqref="B3"/>
    </sheetView>
  </sheetViews>
  <sheetFormatPr defaultRowHeight="12.75" x14ac:dyDescent="0.2"/>
  <cols>
    <col min="1" max="1" width="93" bestFit="1" customWidth="1"/>
    <col min="2" max="2" width="22.7109375" customWidth="1"/>
    <col min="3" max="5" width="15.85546875" bestFit="1" customWidth="1"/>
    <col min="6" max="6" width="12.85546875" bestFit="1" customWidth="1"/>
  </cols>
  <sheetData>
    <row r="1" spans="1:6" ht="23.1" customHeight="1" x14ac:dyDescent="0.2">
      <c r="A1" s="28" t="s">
        <v>290</v>
      </c>
      <c r="B1" s="25">
        <f>'ANEXO I-Porto Alegre e Sede'!I159</f>
        <v>0</v>
      </c>
      <c r="C1" s="87"/>
      <c r="D1" s="90"/>
    </row>
    <row r="2" spans="1:6" ht="23.1" customHeight="1" thickBot="1" x14ac:dyDescent="0.25">
      <c r="A2" s="29" t="s">
        <v>291</v>
      </c>
      <c r="B2" s="26">
        <f>'ANEXO II-ED.SEDE e PRÉDIOS ADM.'!L35</f>
        <v>0</v>
      </c>
      <c r="C2" s="87"/>
      <c r="D2" s="87"/>
    </row>
    <row r="3" spans="1:6" ht="23.1" customHeight="1" thickBot="1" x14ac:dyDescent="0.25">
      <c r="A3" s="30" t="s">
        <v>74</v>
      </c>
      <c r="B3" s="27">
        <f>SUM(B1+B2)</f>
        <v>0</v>
      </c>
      <c r="C3" s="87"/>
      <c r="D3" s="87"/>
      <c r="E3" s="90"/>
      <c r="F3" s="88"/>
    </row>
    <row r="4" spans="1:6" ht="20.100000000000001" customHeight="1" x14ac:dyDescent="0.2">
      <c r="C4" s="90"/>
      <c r="D4" s="90"/>
      <c r="E4" s="91"/>
      <c r="F4" s="92"/>
    </row>
    <row r="5" spans="1:6" x14ac:dyDescent="0.2">
      <c r="B5" s="87"/>
      <c r="C5" s="87"/>
      <c r="D5" s="87"/>
      <c r="F5" s="92"/>
    </row>
    <row r="6" spans="1:6" x14ac:dyDescent="0.2">
      <c r="C6" s="89"/>
      <c r="D6" s="89"/>
    </row>
    <row r="7" spans="1:6" x14ac:dyDescent="0.2">
      <c r="E7" s="92"/>
    </row>
    <row r="10" spans="1:6" x14ac:dyDescent="0.2">
      <c r="E10" s="92"/>
    </row>
    <row r="11" spans="1:6" x14ac:dyDescent="0.2">
      <c r="E11" s="88"/>
    </row>
    <row r="18" spans="3:5" x14ac:dyDescent="0.2">
      <c r="C18" s="90"/>
      <c r="D18" s="90"/>
      <c r="E18" s="90"/>
    </row>
    <row r="19" spans="3:5" x14ac:dyDescent="0.2">
      <c r="C19" s="90"/>
      <c r="D19" s="90"/>
      <c r="E19" s="90"/>
    </row>
    <row r="20" spans="3:5" x14ac:dyDescent="0.2">
      <c r="C20" s="90"/>
      <c r="D20" s="90"/>
      <c r="E20" s="90"/>
    </row>
    <row r="21" spans="3:5" x14ac:dyDescent="0.2">
      <c r="D21" s="92"/>
      <c r="E21" s="92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ANEXO I-Porto Alegre e Sede</vt:lpstr>
      <vt:lpstr>ANEXO II-ED.SEDE e PRÉDIOS ADM.</vt:lpstr>
      <vt:lpstr>TOTAL GERAL DO PROCESSO </vt:lpstr>
      <vt:lpstr>'ANEXO II-ED.SEDE e PRÉDIOS ADM.'!Area_de_impressao</vt:lpstr>
      <vt:lpstr>'ANEXO I-Porto Alegre e Sede'!Area_de_impressao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Iesbik</dc:creator>
  <cp:lastModifiedBy>Mirceia Cristiene Ramos</cp:lastModifiedBy>
  <cp:revision>0</cp:revision>
  <cp:lastPrinted>2017-12-13T11:13:22Z</cp:lastPrinted>
  <dcterms:created xsi:type="dcterms:W3CDTF">2008-09-10T19:50:30Z</dcterms:created>
  <dcterms:modified xsi:type="dcterms:W3CDTF">2018-01-08T14:37:27Z</dcterms:modified>
</cp:coreProperties>
</file>